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roddrickjones/Downloads/"/>
    </mc:Choice>
  </mc:AlternateContent>
  <xr:revisionPtr revIDLastSave="0" documentId="13_ncr:1_{70D1F091-15CD-E940-BC60-CD06164CB6B9}" xr6:coauthVersionLast="47" xr6:coauthVersionMax="47" xr10:uidLastSave="{00000000-0000-0000-0000-000000000000}"/>
  <bookViews>
    <workbookView xWindow="0" yWindow="500" windowWidth="28800" windowHeight="16100" activeTab="2" xr2:uid="{87D2EC49-981E-46B1-9B8B-5E59015F6555}"/>
  </bookViews>
  <sheets>
    <sheet name="DISCLAIMER" sheetId="4" r:id="rId1"/>
    <sheet name="INSTRUCTIONS" sheetId="6" r:id="rId2"/>
    <sheet name="Quick Analysis Tool" sheetId="3" r:id="rId3"/>
    <sheet name="LOI"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3" l="1"/>
  <c r="K24" i="3"/>
  <c r="M24" i="3" s="1"/>
  <c r="J3" i="3"/>
  <c r="C8" i="3"/>
  <c r="J9" i="3"/>
  <c r="E13" i="7" s="1"/>
  <c r="B5" i="7"/>
  <c r="C7" i="7"/>
  <c r="O5" i="3" l="1"/>
  <c r="O3" i="3"/>
  <c r="C13" i="3"/>
  <c r="D20" i="3"/>
  <c r="D18" i="3" s="1"/>
  <c r="E11" i="3"/>
  <c r="E17" i="7" l="1"/>
  <c r="C14" i="3"/>
  <c r="J7" i="3" s="1"/>
  <c r="C10" i="3" s="1"/>
  <c r="C19" i="3"/>
  <c r="F19" i="3" s="1"/>
  <c r="C18" i="3"/>
  <c r="C20" i="3" l="1"/>
  <c r="F20" i="3" s="1"/>
  <c r="O7" i="3"/>
  <c r="C11" i="3"/>
  <c r="F18" i="3"/>
  <c r="G18" i="3" l="1"/>
  <c r="H18" i="3" s="1"/>
  <c r="C21" i="3"/>
  <c r="J12" i="3"/>
  <c r="J11" i="3" l="1"/>
  <c r="J13" i="3" s="1"/>
</calcChain>
</file>

<file path=xl/sharedStrings.xml><?xml version="1.0" encoding="utf-8"?>
<sst xmlns="http://schemas.openxmlformats.org/spreadsheetml/2006/main" count="71" uniqueCount="65">
  <si>
    <t>Cap Rate</t>
  </si>
  <si>
    <t>Capital Stack</t>
  </si>
  <si>
    <t>Amount</t>
  </si>
  <si>
    <t>% of Stack</t>
  </si>
  <si>
    <t>Return</t>
  </si>
  <si>
    <t>Payment</t>
  </si>
  <si>
    <t>Total Payment</t>
  </si>
  <si>
    <t>Cashflow</t>
  </si>
  <si>
    <t>Equity</t>
  </si>
  <si>
    <t>Senior</t>
  </si>
  <si>
    <t>DSCR</t>
  </si>
  <si>
    <t>Whisper Price</t>
  </si>
  <si>
    <t>Property is Currently Worth</t>
  </si>
  <si>
    <t xml:space="preserve">     - Equity required</t>
  </si>
  <si>
    <t xml:space="preserve">     - Debt required</t>
  </si>
  <si>
    <t>per door</t>
  </si>
  <si>
    <t>&lt;--(Comes From Broker or seller)</t>
  </si>
  <si>
    <t xml:space="preserve">     - Cap ex Budget</t>
  </si>
  <si>
    <t xml:space="preserve">     - Closing Cost</t>
  </si>
  <si>
    <t>Mezz/pref</t>
  </si>
  <si>
    <t>Cash Flow (after debt service)</t>
  </si>
  <si>
    <t>Offer Price</t>
  </si>
  <si>
    <t>All In Price</t>
  </si>
  <si>
    <t>Start Offer Around</t>
  </si>
  <si>
    <t>Cash Flow Left For You</t>
  </si>
  <si>
    <t xml:space="preserve">Investor Payment Hurdle </t>
  </si>
  <si>
    <t>Multifamily Quick Anayisis  (6 Data Points)</t>
  </si>
  <si>
    <t>1) # of Units</t>
  </si>
  <si>
    <t>2) Current NOI</t>
  </si>
  <si>
    <t>3) Pro Forma NOI</t>
  </si>
  <si>
    <t xml:space="preserve">4) Sources </t>
  </si>
  <si>
    <t>5) Uses</t>
  </si>
  <si>
    <t xml:space="preserve">6) Exit Strategy </t>
  </si>
  <si>
    <t>Sell and year 5</t>
  </si>
  <si>
    <t>/Per door</t>
  </si>
  <si>
    <t>Letter of Intent</t>
  </si>
  <si>
    <t xml:space="preserve">Re: </t>
  </si>
  <si>
    <t>Deal Name</t>
  </si>
  <si>
    <t>PURCHASE PRICE</t>
  </si>
  <si>
    <t>FINANCING</t>
  </si>
  <si>
    <t>DEPOSIT TO ESCROW</t>
  </si>
  <si>
    <t>CLOSING</t>
  </si>
  <si>
    <t>CLOSING COST</t>
  </si>
  <si>
    <t>DUE DILLIGENCE</t>
  </si>
  <si>
    <t>REPRESENTATIONS</t>
  </si>
  <si>
    <t>AND WARRANTIES</t>
  </si>
  <si>
    <t>COMMISSION</t>
  </si>
  <si>
    <t>New Financing</t>
  </si>
  <si>
    <t>Customary</t>
  </si>
  <si>
    <t>45 days</t>
  </si>
  <si>
    <t>seller shall pay all brokerage commissions</t>
  </si>
  <si>
    <t>This Letter is a letter of intent and is an expression of the general terms upon which Purchaser and Seller will consider entering into a binding contract, which will only come into effect upon the mutual execution of the Purchase Agreement. In the event that such a formal agreement is not signed within 30 days of mutual execution of this Letter, there is and will be no binding agreement between the Purchaser and Seller.</t>
  </si>
  <si>
    <t>Purchaser</t>
  </si>
  <si>
    <t>/and/or assignee</t>
  </si>
  <si>
    <t>Date</t>
  </si>
  <si>
    <t>ACKNOWLEDGED AND AGREED TO BY SELLER:</t>
  </si>
  <si>
    <t>Name:</t>
  </si>
  <si>
    <t>Title:</t>
  </si>
  <si>
    <t>45 days following expiration of due dilliegence period</t>
  </si>
  <si>
    <t>Seller represent and warrant that it will disclose all knowledge and finding of the property and its operations to purchaser</t>
  </si>
  <si>
    <t xml:space="preserve">They Don't Offer The NOI Now What </t>
  </si>
  <si>
    <t>Penn Tower</t>
  </si>
  <si>
    <r>
      <t>Aparti</t>
    </r>
    <r>
      <rPr>
        <b/>
        <sz val="48"/>
        <color rgb="FF0058FF"/>
        <rFont val="Lato"/>
        <family val="2"/>
      </rPr>
      <t xml:space="preserve"> FI 
</t>
    </r>
    <r>
      <rPr>
        <b/>
        <sz val="48"/>
        <color theme="1"/>
        <rFont val="Lato"/>
        <family val="2"/>
      </rPr>
      <t>Quick Anlysis Tool</t>
    </r>
  </si>
  <si>
    <r>
      <t>After review of the information provided, [</t>
    </r>
    <r>
      <rPr>
        <sz val="11"/>
        <color rgb="FF0000FF"/>
        <rFont val="Times New Roman"/>
        <family val="1"/>
      </rPr>
      <t>Enter Your Company Name]</t>
    </r>
    <r>
      <rPr>
        <sz val="11"/>
        <color theme="1"/>
        <rFont val="Times New Roman"/>
        <family val="1"/>
      </rPr>
      <t>., and/or its assignee hereby submits this Letter of Intent (this “Letter”) to the current owner (“seller”), care of the addressee hereof, to acquire the above-referenced property (the “Property”) on the following terns and conditions</t>
    </r>
  </si>
  <si>
    <t>Enter Your 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</si>
</sst>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x"/>
    <numFmt numFmtId="166" formatCode="[$-F800]dddd\,\ mmmm\ dd\,\ yyyy"/>
    <numFmt numFmtId="167" formatCode="&quot;$&quot;#,##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sz val="18"/>
      <color rgb="FF0000FF"/>
      <name val="Calibri"/>
      <family val="2"/>
      <scheme val="minor"/>
    </font>
    <font>
      <b/>
      <sz val="36"/>
      <color rgb="FF00B050"/>
      <name val="Calibri"/>
      <family val="2"/>
      <scheme val="minor"/>
    </font>
    <font>
      <b/>
      <sz val="20"/>
      <color theme="1"/>
      <name val="Calibri"/>
      <family val="2"/>
      <scheme val="minor"/>
    </font>
    <font>
      <b/>
      <sz val="36"/>
      <color rgb="FF92D050"/>
      <name val="Calibri"/>
      <family val="2"/>
      <scheme val="minor"/>
    </font>
    <font>
      <b/>
      <sz val="36"/>
      <color rgb="FF0000FF"/>
      <name val="Calibri"/>
      <family val="2"/>
      <scheme val="minor"/>
    </font>
    <font>
      <b/>
      <sz val="36"/>
      <color rgb="FF008F00"/>
      <name val="Calibri"/>
      <family val="2"/>
      <scheme val="minor"/>
    </font>
    <font>
      <b/>
      <sz val="18"/>
      <color rgb="FF0000FF"/>
      <name val="Calibri"/>
      <family val="2"/>
      <scheme val="minor"/>
    </font>
    <font>
      <b/>
      <sz val="16"/>
      <color rgb="FF0000FF"/>
      <name val="Calibri"/>
      <family val="2"/>
      <scheme val="minor"/>
    </font>
    <font>
      <b/>
      <sz val="20"/>
      <color rgb="FFC00000"/>
      <name val="Calibri"/>
      <family val="2"/>
      <scheme val="minor"/>
    </font>
    <font>
      <b/>
      <sz val="22"/>
      <color rgb="FF009051"/>
      <name val="Calibri"/>
      <family val="2"/>
      <scheme val="minor"/>
    </font>
    <font>
      <b/>
      <sz val="26"/>
      <color rgb="FF009051"/>
      <name val="Calibri"/>
      <family val="2"/>
      <scheme val="minor"/>
    </font>
    <font>
      <b/>
      <sz val="22"/>
      <color theme="1"/>
      <name val="Calibri"/>
      <family val="2"/>
      <scheme val="minor"/>
    </font>
    <font>
      <b/>
      <sz val="24"/>
      <color theme="1"/>
      <name val="Calibri"/>
      <family val="2"/>
      <scheme val="minor"/>
    </font>
    <font>
      <b/>
      <sz val="12"/>
      <color theme="1"/>
      <name val="Calibri"/>
      <family val="2"/>
      <scheme val="minor"/>
    </font>
    <font>
      <sz val="11"/>
      <color rgb="FF0000FF"/>
      <name val="Calibri"/>
      <family val="2"/>
      <scheme val="minor"/>
    </font>
    <font>
      <b/>
      <sz val="11"/>
      <color theme="1"/>
      <name val="Times New Roman"/>
      <family val="1"/>
    </font>
    <font>
      <sz val="11"/>
      <color theme="1"/>
      <name val="Times New Roman"/>
      <family val="1"/>
    </font>
    <font>
      <sz val="11"/>
      <color rgb="FF0000FF"/>
      <name val="Times New Roman"/>
      <family val="1"/>
    </font>
    <font>
      <sz val="26"/>
      <color rgb="FF0000FF"/>
      <name val="Times New Roman"/>
      <family val="1"/>
    </font>
    <font>
      <b/>
      <sz val="25"/>
      <color rgb="FF000000"/>
      <name val="Lato"/>
      <family val="2"/>
    </font>
    <font>
      <b/>
      <sz val="48"/>
      <color rgb="FF000000"/>
      <name val="Lato"/>
      <family val="2"/>
    </font>
    <font>
      <b/>
      <sz val="48"/>
      <color rgb="FF0058FF"/>
      <name val="Lato"/>
      <family val="2"/>
    </font>
    <font>
      <b/>
      <sz val="48"/>
      <color theme="1"/>
      <name val="Lato"/>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6" fillId="0" borderId="0" xfId="0" applyFont="1"/>
    <xf numFmtId="0" fontId="4" fillId="0" borderId="0" xfId="0" applyFont="1"/>
    <xf numFmtId="0" fontId="2" fillId="0" borderId="0" xfId="0" applyFont="1"/>
    <xf numFmtId="0" fontId="3" fillId="0" borderId="0" xfId="0" applyFont="1"/>
    <xf numFmtId="0" fontId="7" fillId="0" borderId="0" xfId="0" applyFont="1"/>
    <xf numFmtId="0" fontId="7" fillId="0" borderId="1" xfId="0" applyFont="1" applyBorder="1"/>
    <xf numFmtId="0" fontId="0" fillId="0" borderId="1" xfId="0" applyBorder="1"/>
    <xf numFmtId="0" fontId="4" fillId="0" borderId="0" xfId="0" applyFont="1" applyAlignment="1">
      <alignment horizontal="left" vertical="center"/>
    </xf>
    <xf numFmtId="164" fontId="0" fillId="0" borderId="0" xfId="0" applyNumberFormat="1"/>
    <xf numFmtId="10" fontId="4" fillId="0" borderId="0" xfId="0" applyNumberFormat="1" applyFont="1"/>
    <xf numFmtId="0" fontId="2" fillId="0" borderId="1" xfId="0" applyFont="1" applyBorder="1"/>
    <xf numFmtId="0" fontId="3" fillId="0" borderId="2" xfId="0" applyFont="1" applyBorder="1"/>
    <xf numFmtId="164" fontId="5" fillId="0" borderId="0" xfId="0" applyNumberFormat="1" applyFont="1"/>
    <xf numFmtId="164" fontId="3" fillId="0" borderId="0" xfId="0" applyNumberFormat="1" applyFont="1"/>
    <xf numFmtId="164" fontId="15" fillId="0" borderId="0" xfId="0" applyNumberFormat="1" applyFont="1"/>
    <xf numFmtId="0" fontId="15" fillId="0" borderId="0" xfId="0" applyFont="1" applyAlignment="1">
      <alignment horizontal="right"/>
    </xf>
    <xf numFmtId="10" fontId="15" fillId="0" borderId="1" xfId="2" applyNumberFormat="1" applyFont="1" applyBorder="1"/>
    <xf numFmtId="10" fontId="16" fillId="0" borderId="0" xfId="2" applyNumberFormat="1" applyFont="1"/>
    <xf numFmtId="164" fontId="16" fillId="0" borderId="0" xfId="0" applyNumberFormat="1" applyFont="1"/>
    <xf numFmtId="0" fontId="4" fillId="0" borderId="1" xfId="0" applyFont="1" applyBorder="1" applyAlignment="1">
      <alignment horizontal="left" vertical="center"/>
    </xf>
    <xf numFmtId="164" fontId="6" fillId="0" borderId="0" xfId="0" applyNumberFormat="1" applyFont="1"/>
    <xf numFmtId="10" fontId="6" fillId="0" borderId="0" xfId="0" applyNumberFormat="1" applyFont="1"/>
    <xf numFmtId="164" fontId="4" fillId="0" borderId="0" xfId="0" applyNumberFormat="1" applyFont="1"/>
    <xf numFmtId="165" fontId="6" fillId="0" borderId="0" xfId="0" applyNumberFormat="1" applyFont="1"/>
    <xf numFmtId="2" fontId="6" fillId="0" borderId="0" xfId="0" applyNumberFormat="1" applyFont="1"/>
    <xf numFmtId="0" fontId="8" fillId="0" borderId="0" xfId="0" applyFont="1"/>
    <xf numFmtId="0" fontId="5" fillId="0" borderId="0" xfId="0" applyFont="1"/>
    <xf numFmtId="0" fontId="3" fillId="0" borderId="2" xfId="0" applyFont="1" applyBorder="1" applyAlignment="1">
      <alignment horizontal="right"/>
    </xf>
    <xf numFmtId="0" fontId="0" fillId="2" borderId="0" xfId="0" applyFill="1"/>
    <xf numFmtId="44" fontId="0" fillId="0" borderId="0" xfId="1" applyFont="1"/>
    <xf numFmtId="44" fontId="0" fillId="0" borderId="0" xfId="0" applyNumberFormat="1"/>
    <xf numFmtId="9" fontId="0" fillId="0" borderId="0" xfId="0" applyNumberFormat="1"/>
    <xf numFmtId="9" fontId="0" fillId="0" borderId="0" xfId="2" applyFont="1"/>
    <xf numFmtId="164" fontId="21" fillId="0" borderId="2" xfId="0" applyNumberFormat="1" applyFont="1" applyBorder="1"/>
    <xf numFmtId="164" fontId="21" fillId="0" borderId="11" xfId="0" applyNumberFormat="1" applyFont="1" applyBorder="1"/>
    <xf numFmtId="0" fontId="20" fillId="0" borderId="0" xfId="0" applyFont="1" applyAlignment="1">
      <alignment horizontal="center" vertical="center"/>
    </xf>
    <xf numFmtId="0" fontId="0" fillId="2" borderId="1" xfId="0" applyFill="1" applyBorder="1"/>
    <xf numFmtId="0" fontId="25" fillId="2" borderId="0" xfId="0" applyFont="1" applyFill="1"/>
    <xf numFmtId="0" fontId="24" fillId="2" borderId="0" xfId="0" applyFont="1" applyFill="1" applyAlignment="1">
      <alignment horizontal="left"/>
    </xf>
    <xf numFmtId="0" fontId="25" fillId="2" borderId="0" xfId="0" applyFont="1" applyFill="1" applyAlignment="1">
      <alignment horizontal="left" vertical="top"/>
    </xf>
    <xf numFmtId="0" fontId="25" fillId="2" borderId="0" xfId="0" applyFont="1" applyFill="1" applyAlignment="1">
      <alignment horizontal="left"/>
    </xf>
    <xf numFmtId="164" fontId="25" fillId="2" borderId="0" xfId="0" applyNumberFormat="1" applyFont="1" applyFill="1" applyAlignment="1">
      <alignment horizontal="left" vertical="top"/>
    </xf>
    <xf numFmtId="0" fontId="28" fillId="0" borderId="0" xfId="0" applyFont="1"/>
    <xf numFmtId="0" fontId="0" fillId="0" borderId="2" xfId="0" applyBorder="1"/>
    <xf numFmtId="0" fontId="29" fillId="0" borderId="0" xfId="0" applyFont="1" applyAlignment="1">
      <alignment horizontal="center" vertical="center" wrapText="1"/>
    </xf>
    <xf numFmtId="164" fontId="21" fillId="0" borderId="10" xfId="0" applyNumberFormat="1" applyFont="1" applyBorder="1" applyAlignment="1">
      <alignment horizontal="center"/>
    </xf>
    <xf numFmtId="164" fontId="21" fillId="0" borderId="2" xfId="0" applyNumberFormat="1" applyFont="1" applyBorder="1" applyAlignment="1">
      <alignment horizontal="center"/>
    </xf>
    <xf numFmtId="0" fontId="15" fillId="0" borderId="0" xfId="0" applyFont="1" applyAlignment="1">
      <alignment horizontal="center"/>
    </xf>
    <xf numFmtId="0" fontId="9" fillId="0" borderId="1" xfId="0" applyFont="1" applyBorder="1" applyAlignment="1">
      <alignment horizontal="center" wrapText="1"/>
    </xf>
    <xf numFmtId="164" fontId="7" fillId="0" borderId="0" xfId="0" applyNumberFormat="1" applyFont="1" applyAlignment="1">
      <alignment horizontal="center"/>
    </xf>
    <xf numFmtId="0" fontId="7" fillId="0" borderId="0" xfId="0" applyFont="1" applyAlignment="1">
      <alignment horizontal="center"/>
    </xf>
    <xf numFmtId="164" fontId="15" fillId="0" borderId="0" xfId="0" applyNumberFormat="1" applyFont="1" applyAlignment="1">
      <alignment horizontal="center"/>
    </xf>
    <xf numFmtId="164" fontId="7" fillId="0" borderId="0" xfId="0" applyNumberFormat="1" applyFont="1" applyAlignment="1">
      <alignment horizontal="center" vertical="center"/>
    </xf>
    <xf numFmtId="0" fontId="7" fillId="0" borderId="0" xfId="0" applyFont="1" applyAlignment="1">
      <alignment horizontal="center" vertical="center"/>
    </xf>
    <xf numFmtId="164" fontId="12" fillId="0" borderId="2" xfId="0" applyNumberFormat="1" applyFont="1" applyBorder="1" applyAlignment="1">
      <alignment horizontal="center"/>
    </xf>
    <xf numFmtId="164" fontId="12" fillId="0" borderId="11" xfId="0" applyNumberFormat="1" applyFont="1" applyBorder="1" applyAlignment="1">
      <alignment horizontal="center"/>
    </xf>
    <xf numFmtId="164" fontId="13" fillId="0" borderId="2" xfId="0" applyNumberFormat="1" applyFont="1" applyBorder="1" applyAlignment="1">
      <alignment horizontal="center"/>
    </xf>
    <xf numFmtId="164" fontId="13" fillId="0" borderId="11" xfId="0" applyNumberFormat="1" applyFont="1" applyBorder="1" applyAlignment="1">
      <alignment horizontal="center"/>
    </xf>
    <xf numFmtId="0" fontId="16" fillId="0" borderId="0" xfId="0" applyFont="1" applyAlignment="1">
      <alignment horizontal="left" vertical="center"/>
    </xf>
    <xf numFmtId="0" fontId="20" fillId="0" borderId="0" xfId="0" applyFont="1" applyAlignment="1">
      <alignment horizontal="center" vertical="center"/>
    </xf>
    <xf numFmtId="164" fontId="15" fillId="0" borderId="9" xfId="1" applyNumberFormat="1" applyFont="1" applyBorder="1" applyAlignment="1">
      <alignment horizontal="center"/>
    </xf>
    <xf numFmtId="164" fontId="7" fillId="0" borderId="0" xfId="1" applyNumberFormat="1" applyFont="1" applyBorder="1" applyAlignment="1">
      <alignment horizontal="center"/>
    </xf>
    <xf numFmtId="0" fontId="15" fillId="0" borderId="0" xfId="0" applyFont="1" applyAlignment="1">
      <alignment horizontal="center" vertical="center"/>
    </xf>
    <xf numFmtId="0" fontId="11" fillId="0" borderId="10" xfId="0" applyFont="1" applyBorder="1" applyAlignment="1">
      <alignment horizontal="center" wrapText="1"/>
    </xf>
    <xf numFmtId="0" fontId="11" fillId="0" borderId="2" xfId="0" applyFont="1" applyBorder="1" applyAlignment="1">
      <alignment horizontal="center" wrapText="1"/>
    </xf>
    <xf numFmtId="0" fontId="11" fillId="0" borderId="12" xfId="0" applyFont="1" applyBorder="1" applyAlignment="1">
      <alignment horizontal="center" wrapText="1"/>
    </xf>
    <xf numFmtId="164" fontId="4" fillId="0" borderId="9" xfId="0" applyNumberFormat="1" applyFont="1" applyBorder="1" applyAlignment="1">
      <alignment horizontal="center" vertical="center"/>
    </xf>
    <xf numFmtId="0" fontId="4" fillId="0" borderId="0" xfId="0" applyFont="1" applyAlignment="1">
      <alignment horizontal="center" vertical="center"/>
    </xf>
    <xf numFmtId="0" fontId="11" fillId="0" borderId="13" xfId="0" applyFont="1" applyBorder="1" applyAlignment="1">
      <alignment horizontal="center" wrapText="1"/>
    </xf>
    <xf numFmtId="164" fontId="14" fillId="0" borderId="2" xfId="0" applyNumberFormat="1" applyFont="1" applyBorder="1" applyAlignment="1">
      <alignment horizontal="center"/>
    </xf>
    <xf numFmtId="164" fontId="14" fillId="0" borderId="11" xfId="0" applyNumberFormat="1" applyFont="1" applyBorder="1" applyAlignment="1">
      <alignment horizontal="center"/>
    </xf>
    <xf numFmtId="164" fontId="10" fillId="0" borderId="2" xfId="0" applyNumberFormat="1" applyFont="1" applyBorder="1" applyAlignment="1">
      <alignment horizontal="center"/>
    </xf>
    <xf numFmtId="164" fontId="10" fillId="0" borderId="11" xfId="0" applyNumberFormat="1" applyFont="1" applyBorder="1" applyAlignment="1">
      <alignment horizontal="center"/>
    </xf>
    <xf numFmtId="0" fontId="11" fillId="0" borderId="3" xfId="0" applyFont="1" applyBorder="1" applyAlignment="1">
      <alignment horizontal="center"/>
    </xf>
    <xf numFmtId="0" fontId="11" fillId="0" borderId="8" xfId="0" applyFont="1" applyBorder="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164" fontId="18" fillId="0" borderId="8" xfId="0" applyNumberFormat="1" applyFont="1" applyBorder="1" applyAlignment="1">
      <alignment horizontal="center"/>
    </xf>
    <xf numFmtId="0" fontId="18" fillId="0" borderId="8" xfId="0" applyFont="1" applyBorder="1" applyAlignment="1">
      <alignment horizontal="center"/>
    </xf>
    <xf numFmtId="0" fontId="18" fillId="0" borderId="4" xfId="0" applyFont="1" applyBorder="1" applyAlignment="1">
      <alignment horizontal="center"/>
    </xf>
    <xf numFmtId="164" fontId="17" fillId="0" borderId="7" xfId="0" applyNumberFormat="1" applyFont="1" applyBorder="1" applyAlignment="1">
      <alignment horizontal="center"/>
    </xf>
    <xf numFmtId="0" fontId="17" fillId="0" borderId="7" xfId="0" applyFont="1" applyBorder="1" applyAlignment="1">
      <alignment horizontal="center"/>
    </xf>
    <xf numFmtId="0" fontId="17" fillId="0" borderId="6" xfId="0" applyFont="1" applyBorder="1" applyAlignment="1">
      <alignment horizontal="center"/>
    </xf>
    <xf numFmtId="0" fontId="11" fillId="0" borderId="0" xfId="0" applyFont="1" applyAlignment="1">
      <alignment horizontal="center"/>
    </xf>
    <xf numFmtId="164" fontId="19" fillId="0" borderId="0" xfId="0" applyNumberFormat="1" applyFont="1" applyAlignment="1">
      <alignment horizontal="center"/>
    </xf>
    <xf numFmtId="164" fontId="6" fillId="0" borderId="0" xfId="0" applyNumberFormat="1" applyFont="1" applyAlignment="1">
      <alignment horizontal="left" vertical="center"/>
    </xf>
    <xf numFmtId="166" fontId="24" fillId="2" borderId="0" xfId="0" applyNumberFormat="1" applyFont="1" applyFill="1" applyAlignment="1">
      <alignment horizontal="left"/>
    </xf>
    <xf numFmtId="0" fontId="27" fillId="2" borderId="0" xfId="0" applyFont="1" applyFill="1" applyAlignment="1">
      <alignment horizontal="center" vertical="center"/>
    </xf>
    <xf numFmtId="0" fontId="22" fillId="2" borderId="0" xfId="0" applyFont="1" applyFill="1" applyAlignment="1">
      <alignment horizontal="center"/>
    </xf>
    <xf numFmtId="0" fontId="23" fillId="2" borderId="0" xfId="0" applyFont="1" applyFill="1" applyAlignment="1">
      <alignment horizontal="right"/>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4" fillId="2" borderId="0" xfId="0" applyFont="1" applyFill="1" applyAlignment="1">
      <alignment horizontal="left"/>
    </xf>
    <xf numFmtId="0" fontId="0" fillId="2" borderId="9" xfId="0" applyFill="1" applyBorder="1" applyAlignment="1">
      <alignment horizontal="center" vertical="top"/>
    </xf>
    <xf numFmtId="0" fontId="0" fillId="2" borderId="9" xfId="0" applyFill="1" applyBorder="1" applyAlignment="1">
      <alignment horizontal="center"/>
    </xf>
    <xf numFmtId="167" fontId="26" fillId="2" borderId="0" xfId="1" applyNumberFormat="1" applyFont="1" applyFill="1" applyAlignment="1">
      <alignment horizontal="left" vertical="top"/>
    </xf>
  </cellXfs>
  <cellStyles count="3">
    <cellStyle name="Currency" xfId="1" builtinId="4"/>
    <cellStyle name="Normal" xfId="0" builtinId="0"/>
    <cellStyle name="Percent" xfId="2" builtinId="5"/>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FF"/>
      <color rgb="FFF0F0F7"/>
      <color rgb="FF009051"/>
      <color rgb="FF008F00"/>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241300</xdr:colOff>
      <xdr:row>7</xdr:row>
      <xdr:rowOff>152400</xdr:rowOff>
    </xdr:from>
    <xdr:to>
      <xdr:col>20</xdr:col>
      <xdr:colOff>558800</xdr:colOff>
      <xdr:row>82</xdr:row>
      <xdr:rowOff>101600</xdr:rowOff>
    </xdr:to>
    <xdr:sp macro="" textlink="">
      <xdr:nvSpPr>
        <xdr:cNvPr id="3" name="TextBox 2">
          <a:extLst>
            <a:ext uri="{FF2B5EF4-FFF2-40B4-BE49-F238E27FC236}">
              <a16:creationId xmlns:a16="http://schemas.microsoft.com/office/drawing/2014/main" id="{66FACB8F-F978-C84A-A66B-DEB08AC0EF06}"/>
            </a:ext>
          </a:extLst>
        </xdr:cNvPr>
        <xdr:cNvSpPr txBox="1"/>
      </xdr:nvSpPr>
      <xdr:spPr>
        <a:xfrm>
          <a:off x="1358900" y="1866900"/>
          <a:ext cx="15176500" cy="142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tx1"/>
              </a:solidFill>
              <a:effectLst/>
              <a:latin typeface="+mn-lt"/>
              <a:ea typeface="+mn-ea"/>
              <a:cs typeface="+mn-cs"/>
            </a:rPr>
            <a:t>DISCLAIMER AND RELEASE FROM LIABILITY </a:t>
          </a:r>
          <a:br>
            <a:rPr lang="en-US" sz="1800">
              <a:solidFill>
                <a:schemeClr val="tx1"/>
              </a:solidFill>
              <a:effectLst/>
              <a:latin typeface="+mn-lt"/>
              <a:ea typeface="+mn-ea"/>
              <a:cs typeface="+mn-cs"/>
            </a:rPr>
          </a:br>
          <a:endParaRPr lang="en-US" sz="1800">
            <a:solidFill>
              <a:schemeClr val="tx1"/>
            </a:solidFill>
            <a:latin typeface="Times New Roman" panose="02020603050405020304" pitchFamily="18" charset="0"/>
            <a:cs typeface="Times New Roman" panose="02020603050405020304" pitchFamily="18" charset="0"/>
          </a:endParaRPr>
        </a:p>
        <a:p>
          <a:r>
            <a:rPr lang="en-US" sz="1800">
              <a:solidFill>
                <a:schemeClr val="dk1"/>
              </a:solidFill>
              <a:effectLst/>
              <a:latin typeface="Times New Roman" panose="02020603050405020304" pitchFamily="18" charset="0"/>
              <a:ea typeface="+mn-ea"/>
              <a:cs typeface="Times New Roman" panose="02020603050405020304" pitchFamily="18" charset="0"/>
            </a:rPr>
            <a:t>YOU UNDERSTAND AND AGREE THAT THE INFORMATION CONTAINED IN THIS PRODUCT IS FOR YOUR PERSONAL PURPOSES ONLY. STATEMENTS MADE AND CONCEPTS CONVEYED THROUGHOUT THIS PRODUCT ARE PERSONAL OPINIONS ONLY. APARTI</a:t>
          </a:r>
          <a:r>
            <a:rPr lang="en-US" sz="1800" baseline="0">
              <a:solidFill>
                <a:schemeClr val="dk1"/>
              </a:solidFill>
              <a:effectLst/>
              <a:latin typeface="Times New Roman" panose="02020603050405020304" pitchFamily="18" charset="0"/>
              <a:ea typeface="+mn-ea"/>
              <a:cs typeface="Times New Roman" panose="02020603050405020304" pitchFamily="18" charset="0"/>
            </a:rPr>
            <a:t> FI</a:t>
          </a:r>
          <a:r>
            <a:rPr lang="en-US" sz="1800">
              <a:solidFill>
                <a:schemeClr val="dk1"/>
              </a:solidFill>
              <a:effectLst/>
              <a:latin typeface="Times New Roman" panose="02020603050405020304" pitchFamily="18" charset="0"/>
              <a:ea typeface="+mn-ea"/>
              <a:cs typeface="Times New Roman" panose="02020603050405020304" pitchFamily="18" charset="0"/>
            </a:rPr>
            <a:t>, AND THE AUTHOR, MAKE NO REPRESENTATION OTHERWISE. YOU ARE RESPONSIBLE FOR YOUR OWN BEHAVIOR AND CONDUCT. NONE OF THE MATERIAL CONTAINED HEREIN IS TO BE CONSIDERED LEGAL OR PERSONAL ADVICE. THIS PRODUCT IS PROVIDED “AS-IS” WITHOUT ANY WARRANTIES OF ANY KIND WHATSOEVER (EITHER EXPRESSED OR IMPLIED) AND YOU ALONE ASSUME ANY AND ALL RISK ASSOCIATED WITH USE OF THIS PRODUCT. BY PURCHASE AND/OR USE OF THIS PRODUCT YOU WAIVE ANY CLAIM WHATSOEVER AGAINST AND HOLD HARMLESS APARTI FI, AND ANY OF ITS OFFICERS, STAFF, ADVISORS, REPRESENTATIVES, OR DESIGNEES THAT MAY ARISE FROM SUCH USE. THIS WAIVER SPECIFICALLY ALSO INCLUDES BUT IS NOT LIMITED TO ANY CLAIM ARISING FROM A PRODUCT AND/OR SERVICE WHICH YOU PURCHASE FROM APARTI FI OR ANY INFORMATION YOU RECEIVE VIA POSTAL MAIL, EMAIL, FAX, OR OTHERWISE. THIS INCLUDES BUT IS NOT LIMITED TO RESPONSIBILITY FOR THE ACCURACY OR COMPLIANCE WITH ANY APPLICABLE LOCAL LAWS. NEITHER APARTI FI, NOR ANY OF ITS OFFICERS, STAFF, ADVISORS, REPRESENTATIVES, OR DESIGNEES SHALL BE LIABLE IN ANY WAY WHATSOEVER (INCLUDING, BUT NOT LIMITED TO, NEGLIGENCE) FOR ANY DIRECT, SPECIAL OR CONSEQUENTIAL DAMAGES RESULTING FROM EITHER YOUR USE OF THIS PRODUCT OR YOUR INABLITY TO USE IT EVEN UNDER ANY CIRCUMSTANCE IN WHICH APARTI FI, OR ANY OF ITS REPRESENTATIVE(S) HAVE BEEN ADVISED OF POTENTIAL LIABILITY, DAMAGES, OR INJURY. CERTAIN APPLICABLE LAWS MAY NOT ALLOW ALL THE LIMITATIONS OF LIABILITY DESCRIBED HEREIN. TO THE EXTENT THAT ANY OF THE ABOVE REMEDIES AND/OR LIMITATIONS SHOULD BE DEEMED TO FAIL OF THEIR ESSENTIAL PURPOSES, YOU AGREE THAT APARTI FI TOTAL LIABILITY TO YOU UNDER ANY CIRCUMSTANCES WHATSOEVER, INCLUDING BUT NOT LIMITED TO LOSSES, DAMAGES, CAUSES OF ACTION, AND/OR NEGLIGENCE SHALL NOT EXCEED THE TOTAL MANUFACTURER’S SUGGESTED RETAIL PRICE OF THIS PRODUCT AT THE TIME OF PURCHASE. </a:t>
          </a:r>
        </a:p>
        <a:p>
          <a:endParaRPr lang="en-US" sz="1800">
            <a:solidFill>
              <a:schemeClr val="dk1"/>
            </a:solidFill>
            <a:effectLst/>
            <a:latin typeface="Times New Roman" panose="02020603050405020304" pitchFamily="18" charset="0"/>
            <a:ea typeface="+mn-ea"/>
            <a:cs typeface="Times New Roman" panose="02020603050405020304" pitchFamily="18" charset="0"/>
          </a:endParaRPr>
        </a:p>
        <a:p>
          <a:r>
            <a:rPr lang="en-US" sz="1800">
              <a:solidFill>
                <a:schemeClr val="dk1"/>
              </a:solidFill>
              <a:effectLst/>
              <a:latin typeface="Times New Roman" panose="02020603050405020304" pitchFamily="18" charset="0"/>
              <a:ea typeface="+mn-ea"/>
              <a:cs typeface="Times New Roman" panose="02020603050405020304" pitchFamily="18" charset="0"/>
            </a:rPr>
            <a:t>THIS</a:t>
          </a:r>
          <a:r>
            <a:rPr lang="en-US" sz="1800" baseline="0">
              <a:solidFill>
                <a:schemeClr val="dk1"/>
              </a:solidFill>
              <a:effectLst/>
              <a:latin typeface="Times New Roman" panose="02020603050405020304" pitchFamily="18" charset="0"/>
              <a:ea typeface="+mn-ea"/>
              <a:cs typeface="Times New Roman" panose="02020603050405020304" pitchFamily="18" charset="0"/>
            </a:rPr>
            <a:t> IS NOT AN OFFER TO PURCHASE OR SELL SECURITIES. THIS IS NOT FINANCIAL ADVISE. INVESTING IN REAL ESTATE AND ANY TYPE OF SECURITES IS RISKY AND YOU CAN LOSE ALL OF YOUR MONEY. PLEASE CONSULT WITH THE PROPER PROFESSIONALS BEFORE MAKING ANY INVESTMENT DECIS</a:t>
          </a:r>
          <a:r>
            <a:rPr lang="en-US" sz="1600" baseline="0">
              <a:solidFill>
                <a:schemeClr val="dk1"/>
              </a:solidFill>
              <a:effectLst/>
              <a:latin typeface="Times New Roman" panose="02020603050405020304" pitchFamily="18" charset="0"/>
              <a:ea typeface="+mn-ea"/>
              <a:cs typeface="Times New Roman" panose="02020603050405020304" pitchFamily="18" charset="0"/>
            </a:rPr>
            <a:t>IONS. </a:t>
          </a:r>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241300</xdr:colOff>
      <xdr:row>9</xdr:row>
      <xdr:rowOff>152400</xdr:rowOff>
    </xdr:from>
    <xdr:to>
      <xdr:col>20</xdr:col>
      <xdr:colOff>558800</xdr:colOff>
      <xdr:row>84</xdr:row>
      <xdr:rowOff>101600</xdr:rowOff>
    </xdr:to>
    <xdr:sp macro="" textlink="">
      <xdr:nvSpPr>
        <xdr:cNvPr id="3" name="TextBox 2">
          <a:extLst>
            <a:ext uri="{FF2B5EF4-FFF2-40B4-BE49-F238E27FC236}">
              <a16:creationId xmlns:a16="http://schemas.microsoft.com/office/drawing/2014/main" id="{C0D01D1B-B04D-A748-BD96-42FC6B4BC78E}"/>
            </a:ext>
          </a:extLst>
        </xdr:cNvPr>
        <xdr:cNvSpPr txBox="1"/>
      </xdr:nvSpPr>
      <xdr:spPr>
        <a:xfrm>
          <a:off x="1358900" y="1866900"/>
          <a:ext cx="15176500" cy="142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chemeClr val="tx1"/>
              </a:solidFill>
              <a:effectLst/>
              <a:latin typeface="+mn-lt"/>
              <a:ea typeface="+mn-ea"/>
              <a:cs typeface="+mn-cs"/>
            </a:rPr>
            <a:t>INSTRUCTIONS:</a:t>
          </a:r>
        </a:p>
        <a:p>
          <a:endParaRPr lang="en-US" sz="2400" b="1">
            <a:solidFill>
              <a:schemeClr val="accent5"/>
            </a:solidFill>
            <a:effectLst/>
            <a:latin typeface="+mn-lt"/>
            <a:ea typeface="+mn-ea"/>
            <a:cs typeface="+mn-cs"/>
          </a:endParaRPr>
        </a:p>
        <a:p>
          <a:r>
            <a:rPr lang="en-US" sz="2400" b="1">
              <a:solidFill>
                <a:schemeClr val="tx1"/>
              </a:solidFill>
              <a:effectLst/>
              <a:latin typeface="+mn-lt"/>
              <a:ea typeface="+mn-ea"/>
              <a:cs typeface="+mn-cs"/>
            </a:rPr>
            <a:t>STEP 1:  Only</a:t>
          </a:r>
          <a:r>
            <a:rPr lang="en-US" sz="2400" b="1" baseline="0">
              <a:solidFill>
                <a:schemeClr val="tx1"/>
              </a:solidFill>
              <a:effectLst/>
              <a:latin typeface="+mn-lt"/>
              <a:ea typeface="+mn-ea"/>
              <a:cs typeface="+mn-cs"/>
            </a:rPr>
            <a:t> Change Items in This Color Blue ----------&gt; </a:t>
          </a:r>
          <a:r>
            <a:rPr lang="en-US" sz="2400" b="1" baseline="0">
              <a:solidFill>
                <a:srgbClr val="0000FF"/>
              </a:solidFill>
              <a:effectLst/>
              <a:latin typeface="+mn-lt"/>
              <a:ea typeface="+mn-ea"/>
              <a:cs typeface="+mn-cs"/>
            </a:rPr>
            <a:t>Blue Text  </a:t>
          </a:r>
          <a:br>
            <a:rPr lang="en-US" sz="2400" b="1" baseline="0">
              <a:solidFill>
                <a:srgbClr val="0000FF"/>
              </a:solidFill>
              <a:effectLst/>
              <a:latin typeface="+mn-lt"/>
              <a:ea typeface="+mn-ea"/>
              <a:cs typeface="+mn-cs"/>
            </a:rPr>
          </a:br>
          <a:br>
            <a:rPr lang="en-US" sz="2400" b="1" baseline="0">
              <a:solidFill>
                <a:srgbClr val="0000FF"/>
              </a:solidFill>
              <a:effectLst/>
              <a:latin typeface="+mn-lt"/>
              <a:ea typeface="+mn-ea"/>
              <a:cs typeface="+mn-cs"/>
            </a:rPr>
          </a:br>
          <a:r>
            <a:rPr lang="en-US" sz="2400" b="1" baseline="0">
              <a:solidFill>
                <a:schemeClr val="tx1"/>
              </a:solidFill>
              <a:effectLst/>
              <a:latin typeface="+mn-lt"/>
              <a:ea typeface="+mn-ea"/>
              <a:cs typeface="+mn-cs"/>
            </a:rPr>
            <a:t>IMPORTANT NOTE: If you change items in any other color the spread sheet WILL NOT WORK.</a:t>
          </a:r>
          <a:br>
            <a:rPr lang="en-US" sz="2400" b="1" baseline="0">
              <a:solidFill>
                <a:schemeClr val="tx1"/>
              </a:solidFill>
              <a:effectLst/>
              <a:latin typeface="+mn-lt"/>
              <a:ea typeface="+mn-ea"/>
              <a:cs typeface="+mn-cs"/>
            </a:rPr>
          </a:br>
          <a:br>
            <a:rPr lang="en-US" sz="2400" b="1" baseline="0">
              <a:solidFill>
                <a:schemeClr val="tx1"/>
              </a:solidFill>
              <a:effectLst/>
              <a:latin typeface="+mn-lt"/>
              <a:ea typeface="+mn-ea"/>
              <a:cs typeface="+mn-cs"/>
            </a:rPr>
          </a:br>
          <a:r>
            <a:rPr lang="en-US" sz="2400" b="1" baseline="0">
              <a:solidFill>
                <a:schemeClr val="tx1"/>
              </a:solidFill>
              <a:effectLst/>
              <a:latin typeface="+mn-lt"/>
              <a:ea typeface="+mn-ea"/>
              <a:cs typeface="+mn-cs"/>
            </a:rPr>
            <a:t>STEP 2: Save the original copy of this spread sheet. </a:t>
          </a:r>
          <a:br>
            <a:rPr lang="en-US" sz="2400" b="1" baseline="0">
              <a:solidFill>
                <a:schemeClr val="tx1"/>
              </a:solidFill>
              <a:effectLst/>
              <a:latin typeface="+mn-lt"/>
              <a:ea typeface="+mn-ea"/>
              <a:cs typeface="+mn-cs"/>
            </a:rPr>
          </a:br>
          <a:r>
            <a:rPr lang="en-US" sz="2400" b="1" baseline="0">
              <a:solidFill>
                <a:schemeClr val="tx1"/>
              </a:solidFill>
              <a:effectLst/>
              <a:latin typeface="+mn-lt"/>
              <a:ea typeface="+mn-ea"/>
              <a:cs typeface="+mn-cs"/>
            </a:rPr>
            <a:t>(If you make a mistake and change any color other than </a:t>
          </a:r>
          <a:r>
            <a:rPr lang="en-US" sz="2400" b="1" baseline="0">
              <a:solidFill>
                <a:srgbClr val="0000FF"/>
              </a:solidFill>
              <a:effectLst/>
              <a:latin typeface="+mn-lt"/>
              <a:ea typeface="+mn-ea"/>
              <a:cs typeface="+mn-cs"/>
            </a:rPr>
            <a:t>BLUE</a:t>
          </a:r>
          <a:r>
            <a:rPr lang="en-US" sz="2400" b="1" baseline="0">
              <a:solidFill>
                <a:schemeClr val="tx1"/>
              </a:solidFill>
              <a:effectLst/>
              <a:latin typeface="+mn-lt"/>
              <a:ea typeface="+mn-ea"/>
              <a:cs typeface="+mn-cs"/>
            </a:rPr>
            <a:t>, you can always open the original copy)</a:t>
          </a:r>
        </a:p>
        <a:p>
          <a:endParaRPr lang="en-US" sz="2400" b="1" baseline="0">
            <a:solidFill>
              <a:schemeClr val="tx1"/>
            </a:solidFill>
            <a:effectLst/>
            <a:latin typeface="+mn-lt"/>
            <a:ea typeface="+mn-ea"/>
            <a:cs typeface="+mn-cs"/>
          </a:endParaRPr>
        </a:p>
        <a:p>
          <a:r>
            <a:rPr lang="en-US" sz="2400" b="1" baseline="0">
              <a:solidFill>
                <a:schemeClr val="tx1"/>
              </a:solidFill>
              <a:effectLst/>
              <a:latin typeface="+mn-lt"/>
              <a:ea typeface="+mn-ea"/>
              <a:cs typeface="+mn-cs"/>
            </a:rPr>
            <a:t>STEP 3: Start Analyzing Deals</a:t>
          </a:r>
          <a:br>
            <a:rPr lang="en-US" sz="1800">
              <a:solidFill>
                <a:schemeClr val="dk1"/>
              </a:solidFill>
              <a:effectLst/>
              <a:latin typeface="+mn-lt"/>
              <a:ea typeface="+mn-ea"/>
              <a:cs typeface="+mn-cs"/>
            </a:rPr>
          </a:br>
          <a:endParaRPr lang="en-US" sz="180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431800</xdr:colOff>
      <xdr:row>4</xdr:row>
      <xdr:rowOff>190500</xdr:rowOff>
    </xdr:from>
    <xdr:to>
      <xdr:col>6</xdr:col>
      <xdr:colOff>444500</xdr:colOff>
      <xdr:row>5</xdr:row>
      <xdr:rowOff>177800</xdr:rowOff>
    </xdr:to>
    <xdr:sp macro="" textlink="">
      <xdr:nvSpPr>
        <xdr:cNvPr id="4" name="TextBox 3">
          <a:extLst>
            <a:ext uri="{FF2B5EF4-FFF2-40B4-BE49-F238E27FC236}">
              <a16:creationId xmlns:a16="http://schemas.microsoft.com/office/drawing/2014/main" id="{6EE83B18-0472-2B4D-B721-03D2A2F46330}"/>
            </a:ext>
          </a:extLst>
        </xdr:cNvPr>
        <xdr:cNvSpPr txBox="1"/>
      </xdr:nvSpPr>
      <xdr:spPr>
        <a:xfrm>
          <a:off x="4813300" y="2628900"/>
          <a:ext cx="33020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00FF"/>
              </a:solidFill>
            </a:rPr>
            <a:t>&lt;&lt;&lt;&lt;------ Enter Infromation Here</a:t>
          </a:r>
        </a:p>
      </xdr:txBody>
    </xdr:sp>
    <xdr:clientData/>
  </xdr:twoCellAnchor>
  <xdr:twoCellAnchor>
    <xdr:from>
      <xdr:col>3</xdr:col>
      <xdr:colOff>431800</xdr:colOff>
      <xdr:row>5</xdr:row>
      <xdr:rowOff>114300</xdr:rowOff>
    </xdr:from>
    <xdr:to>
      <xdr:col>6</xdr:col>
      <xdr:colOff>444500</xdr:colOff>
      <xdr:row>6</xdr:row>
      <xdr:rowOff>101600</xdr:rowOff>
    </xdr:to>
    <xdr:sp macro="" textlink="">
      <xdr:nvSpPr>
        <xdr:cNvPr id="5" name="TextBox 4">
          <a:extLst>
            <a:ext uri="{FF2B5EF4-FFF2-40B4-BE49-F238E27FC236}">
              <a16:creationId xmlns:a16="http://schemas.microsoft.com/office/drawing/2014/main" id="{1837A2C3-2F6D-5247-A3F1-814594A741E8}"/>
            </a:ext>
          </a:extLst>
        </xdr:cNvPr>
        <xdr:cNvSpPr txBox="1"/>
      </xdr:nvSpPr>
      <xdr:spPr>
        <a:xfrm>
          <a:off x="4368800" y="3048000"/>
          <a:ext cx="33020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00FF"/>
              </a:solidFill>
            </a:rPr>
            <a:t>&lt;&lt;&lt;&lt;------ Enter Infromation Here</a:t>
          </a:r>
        </a:p>
      </xdr:txBody>
    </xdr:sp>
    <xdr:clientData/>
  </xdr:twoCellAnchor>
  <xdr:twoCellAnchor>
    <xdr:from>
      <xdr:col>3</xdr:col>
      <xdr:colOff>419100</xdr:colOff>
      <xdr:row>6</xdr:row>
      <xdr:rowOff>50800</xdr:rowOff>
    </xdr:from>
    <xdr:to>
      <xdr:col>6</xdr:col>
      <xdr:colOff>292100</xdr:colOff>
      <xdr:row>7</xdr:row>
      <xdr:rowOff>114300</xdr:rowOff>
    </xdr:to>
    <xdr:sp macro="" textlink="">
      <xdr:nvSpPr>
        <xdr:cNvPr id="6" name="TextBox 5">
          <a:extLst>
            <a:ext uri="{FF2B5EF4-FFF2-40B4-BE49-F238E27FC236}">
              <a16:creationId xmlns:a16="http://schemas.microsoft.com/office/drawing/2014/main" id="{73BF28E3-F9B6-824A-BB2C-F9A8815ECB41}"/>
            </a:ext>
          </a:extLst>
        </xdr:cNvPr>
        <xdr:cNvSpPr txBox="1"/>
      </xdr:nvSpPr>
      <xdr:spPr>
        <a:xfrm>
          <a:off x="4673600" y="3479800"/>
          <a:ext cx="31623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00FF"/>
              </a:solidFill>
            </a:rPr>
            <a:t>&lt;&lt;&lt;&lt;------ Enter Infromation Here</a:t>
          </a:r>
        </a:p>
      </xdr:txBody>
    </xdr:sp>
    <xdr:clientData/>
  </xdr:twoCellAnchor>
  <xdr:twoCellAnchor>
    <xdr:from>
      <xdr:col>5</xdr:col>
      <xdr:colOff>203200</xdr:colOff>
      <xdr:row>13</xdr:row>
      <xdr:rowOff>685800</xdr:rowOff>
    </xdr:from>
    <xdr:to>
      <xdr:col>7</xdr:col>
      <xdr:colOff>889000</xdr:colOff>
      <xdr:row>14</xdr:row>
      <xdr:rowOff>50800</xdr:rowOff>
    </xdr:to>
    <xdr:sp macro="" textlink="">
      <xdr:nvSpPr>
        <xdr:cNvPr id="9" name="TextBox 8">
          <a:extLst>
            <a:ext uri="{FF2B5EF4-FFF2-40B4-BE49-F238E27FC236}">
              <a16:creationId xmlns:a16="http://schemas.microsoft.com/office/drawing/2014/main" id="{191660FC-F5AA-8049-A947-B4630CF48872}"/>
            </a:ext>
          </a:extLst>
        </xdr:cNvPr>
        <xdr:cNvSpPr txBox="1"/>
      </xdr:nvSpPr>
      <xdr:spPr>
        <a:xfrm>
          <a:off x="6604000" y="7480300"/>
          <a:ext cx="330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00FF"/>
              </a:solidFill>
            </a:rPr>
            <a:t>&lt;&lt;&lt;&lt;------ Enter Infromation Here</a:t>
          </a:r>
        </a:p>
      </xdr:txBody>
    </xdr:sp>
    <xdr:clientData/>
  </xdr:twoCellAnchor>
  <xdr:twoCellAnchor>
    <xdr:from>
      <xdr:col>5</xdr:col>
      <xdr:colOff>152400</xdr:colOff>
      <xdr:row>9</xdr:row>
      <xdr:rowOff>88900</xdr:rowOff>
    </xdr:from>
    <xdr:to>
      <xdr:col>6</xdr:col>
      <xdr:colOff>1028700</xdr:colOff>
      <xdr:row>10</xdr:row>
      <xdr:rowOff>0</xdr:rowOff>
    </xdr:to>
    <xdr:sp macro="" textlink="">
      <xdr:nvSpPr>
        <xdr:cNvPr id="11" name="TextBox 10">
          <a:extLst>
            <a:ext uri="{FF2B5EF4-FFF2-40B4-BE49-F238E27FC236}">
              <a16:creationId xmlns:a16="http://schemas.microsoft.com/office/drawing/2014/main" id="{3E1C1817-53AE-E344-9130-4E85EFFCB2F0}"/>
            </a:ext>
          </a:extLst>
        </xdr:cNvPr>
        <xdr:cNvSpPr txBox="1"/>
      </xdr:nvSpPr>
      <xdr:spPr>
        <a:xfrm>
          <a:off x="6553200" y="5397500"/>
          <a:ext cx="21463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00FF"/>
              </a:solidFill>
            </a:rPr>
            <a:t>&lt;&lt;&lt;&lt;------ Loan To Value</a:t>
          </a:r>
        </a:p>
      </xdr:txBody>
    </xdr:sp>
    <xdr:clientData/>
  </xdr:twoCellAnchor>
  <xdr:twoCellAnchor>
    <xdr:from>
      <xdr:col>4</xdr:col>
      <xdr:colOff>228600</xdr:colOff>
      <xdr:row>14</xdr:row>
      <xdr:rowOff>304800</xdr:rowOff>
    </xdr:from>
    <xdr:to>
      <xdr:col>6</xdr:col>
      <xdr:colOff>1282700</xdr:colOff>
      <xdr:row>14</xdr:row>
      <xdr:rowOff>787400</xdr:rowOff>
    </xdr:to>
    <xdr:sp macro="" textlink="">
      <xdr:nvSpPr>
        <xdr:cNvPr id="12" name="TextBox 11">
          <a:extLst>
            <a:ext uri="{FF2B5EF4-FFF2-40B4-BE49-F238E27FC236}">
              <a16:creationId xmlns:a16="http://schemas.microsoft.com/office/drawing/2014/main" id="{49E7A256-D89C-0F4E-9C9C-47B60808B701}"/>
            </a:ext>
          </a:extLst>
        </xdr:cNvPr>
        <xdr:cNvSpPr txBox="1"/>
      </xdr:nvSpPr>
      <xdr:spPr>
        <a:xfrm>
          <a:off x="5524500" y="7099300"/>
          <a:ext cx="3302000" cy="482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00FF"/>
              </a:solidFill>
            </a:rPr>
            <a:t>&lt;&lt;&lt;&lt;------ Enter Infromation Here</a:t>
          </a:r>
        </a:p>
      </xdr:txBody>
    </xdr:sp>
    <xdr:clientData/>
  </xdr:twoCellAnchor>
  <xdr:twoCellAnchor>
    <xdr:from>
      <xdr:col>5</xdr:col>
      <xdr:colOff>673100</xdr:colOff>
      <xdr:row>12</xdr:row>
      <xdr:rowOff>165100</xdr:rowOff>
    </xdr:from>
    <xdr:to>
      <xdr:col>6</xdr:col>
      <xdr:colOff>1206500</xdr:colOff>
      <xdr:row>12</xdr:row>
      <xdr:rowOff>393700</xdr:rowOff>
    </xdr:to>
    <xdr:sp macro="" textlink="">
      <xdr:nvSpPr>
        <xdr:cNvPr id="13" name="TextBox 12">
          <a:extLst>
            <a:ext uri="{FF2B5EF4-FFF2-40B4-BE49-F238E27FC236}">
              <a16:creationId xmlns:a16="http://schemas.microsoft.com/office/drawing/2014/main" id="{75F4AF03-0FD5-DB47-A957-B18AC5817542}"/>
            </a:ext>
          </a:extLst>
        </xdr:cNvPr>
        <xdr:cNvSpPr txBox="1"/>
      </xdr:nvSpPr>
      <xdr:spPr>
        <a:xfrm>
          <a:off x="7073900" y="6515100"/>
          <a:ext cx="1803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00FF"/>
              </a:solidFill>
            </a:rPr>
            <a:t>&lt;&lt;&lt;&lt;------ Enter Infromation Here</a:t>
          </a:r>
        </a:p>
      </xdr:txBody>
    </xdr:sp>
    <xdr:clientData/>
  </xdr:twoCellAnchor>
  <xdr:twoCellAnchor>
    <xdr:from>
      <xdr:col>5</xdr:col>
      <xdr:colOff>25400</xdr:colOff>
      <xdr:row>7</xdr:row>
      <xdr:rowOff>101600</xdr:rowOff>
    </xdr:from>
    <xdr:to>
      <xdr:col>6</xdr:col>
      <xdr:colOff>1257300</xdr:colOff>
      <xdr:row>8</xdr:row>
      <xdr:rowOff>76200</xdr:rowOff>
    </xdr:to>
    <xdr:sp macro="" textlink="">
      <xdr:nvSpPr>
        <xdr:cNvPr id="2" name="TextBox 1">
          <a:extLst>
            <a:ext uri="{FF2B5EF4-FFF2-40B4-BE49-F238E27FC236}">
              <a16:creationId xmlns:a16="http://schemas.microsoft.com/office/drawing/2014/main" id="{5FAEB3F9-D9C3-BF4D-8DDC-D1FC4FB8A6E3}"/>
            </a:ext>
          </a:extLst>
        </xdr:cNvPr>
        <xdr:cNvSpPr txBox="1"/>
      </xdr:nvSpPr>
      <xdr:spPr>
        <a:xfrm>
          <a:off x="6426200" y="4445000"/>
          <a:ext cx="2501900" cy="3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0000FF"/>
              </a:solidFill>
            </a:rPr>
            <a:t>&lt;&lt;&lt;&lt;------ NOI</a:t>
          </a:r>
          <a:r>
            <a:rPr lang="en-US" sz="1600" b="1" baseline="0">
              <a:solidFill>
                <a:srgbClr val="0000FF"/>
              </a:solidFill>
            </a:rPr>
            <a:t> Growth Rate</a:t>
          </a:r>
        </a:p>
        <a:p>
          <a:endParaRPr lang="en-US" sz="1600" b="1">
            <a:solidFill>
              <a:srgbClr val="0000FF"/>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2177D-BC93-614B-AA57-2D55C355B050}">
  <dimension ref="C4:U5"/>
  <sheetViews>
    <sheetView workbookViewId="0">
      <selection activeCell="A6" sqref="A6:XFD7"/>
    </sheetView>
  </sheetViews>
  <sheetFormatPr baseColWidth="10" defaultRowHeight="15" x14ac:dyDescent="0.2"/>
  <cols>
    <col min="1" max="1" width="3.83203125" style="29" customWidth="1"/>
    <col min="2" max="16384" width="10.83203125" style="29"/>
  </cols>
  <sheetData>
    <row r="4" spans="3:21" ht="78" customHeight="1" x14ac:dyDescent="0.2">
      <c r="C4" s="45" t="s">
        <v>62</v>
      </c>
      <c r="D4" s="45"/>
      <c r="E4" s="45"/>
      <c r="F4" s="45"/>
      <c r="G4" s="45"/>
      <c r="H4" s="45"/>
      <c r="I4" s="45"/>
      <c r="J4" s="45"/>
      <c r="K4" s="45"/>
      <c r="L4" s="45"/>
      <c r="M4" s="45"/>
      <c r="N4" s="45"/>
      <c r="O4" s="45"/>
      <c r="P4" s="45"/>
      <c r="Q4" s="45"/>
      <c r="R4" s="45"/>
      <c r="S4" s="45"/>
      <c r="T4" s="45"/>
      <c r="U4" s="45"/>
    </row>
    <row r="5" spans="3:21" ht="35" customHeight="1" x14ac:dyDescent="0.2">
      <c r="C5" s="45"/>
      <c r="D5" s="45"/>
      <c r="E5" s="45"/>
      <c r="F5" s="45"/>
      <c r="G5" s="45"/>
      <c r="H5" s="45"/>
      <c r="I5" s="45"/>
      <c r="J5" s="45"/>
      <c r="K5" s="45"/>
      <c r="L5" s="45"/>
      <c r="M5" s="45"/>
      <c r="N5" s="45"/>
      <c r="O5" s="45"/>
      <c r="P5" s="45"/>
      <c r="Q5" s="45"/>
      <c r="R5" s="45"/>
      <c r="S5" s="45"/>
      <c r="T5" s="45"/>
      <c r="U5" s="45"/>
    </row>
  </sheetData>
  <mergeCells count="1">
    <mergeCell ref="C4:U5"/>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18E4-2452-994B-AC20-6319BFF7A722}">
  <dimension ref="C3:U4"/>
  <sheetViews>
    <sheetView workbookViewId="0">
      <selection activeCell="C3" sqref="C3:U4"/>
    </sheetView>
  </sheetViews>
  <sheetFormatPr baseColWidth="10" defaultRowHeight="15" x14ac:dyDescent="0.2"/>
  <cols>
    <col min="1" max="1" width="3.83203125" style="29" customWidth="1"/>
    <col min="2" max="16384" width="10.83203125" style="29"/>
  </cols>
  <sheetData>
    <row r="3" spans="3:21" ht="107" customHeight="1" x14ac:dyDescent="0.2">
      <c r="C3" s="45" t="s">
        <v>62</v>
      </c>
      <c r="D3" s="45"/>
      <c r="E3" s="45"/>
      <c r="F3" s="45"/>
      <c r="G3" s="45"/>
      <c r="H3" s="45"/>
      <c r="I3" s="45"/>
      <c r="J3" s="45"/>
      <c r="K3" s="45"/>
      <c r="L3" s="45"/>
      <c r="M3" s="45"/>
      <c r="N3" s="45"/>
      <c r="O3" s="45"/>
      <c r="P3" s="45"/>
      <c r="Q3" s="45"/>
      <c r="R3" s="45"/>
      <c r="S3" s="45"/>
      <c r="T3" s="45"/>
      <c r="U3" s="45"/>
    </row>
    <row r="4" spans="3:21" x14ac:dyDescent="0.2">
      <c r="C4" s="45"/>
      <c r="D4" s="45"/>
      <c r="E4" s="45"/>
      <c r="F4" s="45"/>
      <c r="G4" s="45"/>
      <c r="H4" s="45"/>
      <c r="I4" s="45"/>
      <c r="J4" s="45"/>
      <c r="K4" s="45"/>
      <c r="L4" s="45"/>
      <c r="M4" s="45"/>
      <c r="N4" s="45"/>
      <c r="O4" s="45"/>
      <c r="P4" s="45"/>
      <c r="Q4" s="45"/>
      <c r="R4" s="45"/>
      <c r="S4" s="45"/>
      <c r="T4" s="45"/>
      <c r="U4" s="45"/>
    </row>
  </sheetData>
  <mergeCells count="1">
    <mergeCell ref="C3:U4"/>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9BC1-2D15-E444-90EF-3AC2208009A0}">
  <dimension ref="B1:U29"/>
  <sheetViews>
    <sheetView showGridLines="0" tabSelected="1" zoomScale="110" zoomScaleNormal="110" workbookViewId="0">
      <selection activeCell="C1" sqref="C1:L1"/>
    </sheetView>
  </sheetViews>
  <sheetFormatPr baseColWidth="10" defaultRowHeight="15" x14ac:dyDescent="0.2"/>
  <cols>
    <col min="1" max="1" width="4.1640625" customWidth="1"/>
    <col min="2" max="2" width="31" customWidth="1"/>
    <col min="3" max="3" width="22.33203125" bestFit="1" customWidth="1"/>
    <col min="4" max="4" width="13.6640625" customWidth="1"/>
    <col min="5" max="5" width="12.83203125" customWidth="1"/>
    <col min="6" max="6" width="16.6640625" bestFit="1" customWidth="1"/>
    <col min="7" max="7" width="17.6640625" customWidth="1"/>
    <col min="8" max="8" width="14.1640625" customWidth="1"/>
    <col min="9" max="9" width="30.5" customWidth="1"/>
    <col min="10" max="10" width="11.1640625" bestFit="1" customWidth="1"/>
    <col min="11" max="11" width="13.6640625" bestFit="1" customWidth="1"/>
    <col min="12" max="12" width="12.1640625" bestFit="1" customWidth="1"/>
    <col min="13" max="13" width="12.6640625" bestFit="1" customWidth="1"/>
    <col min="15" max="16" width="12.1640625" bestFit="1" customWidth="1"/>
    <col min="17" max="17" width="11.1640625" bestFit="1" customWidth="1"/>
    <col min="19" max="19" width="10.83203125" customWidth="1"/>
    <col min="20" max="20" width="14" customWidth="1"/>
  </cols>
  <sheetData>
    <row r="1" spans="2:18" ht="105" customHeight="1" x14ac:dyDescent="0.2">
      <c r="C1" s="45" t="s">
        <v>62</v>
      </c>
      <c r="D1" s="45"/>
      <c r="E1" s="45"/>
      <c r="F1" s="45"/>
      <c r="G1" s="45"/>
      <c r="H1" s="45"/>
      <c r="I1" s="45"/>
      <c r="J1" s="45"/>
      <c r="K1" s="45"/>
      <c r="L1" s="45"/>
    </row>
    <row r="2" spans="2:18" ht="73" customHeight="1" x14ac:dyDescent="0.2">
      <c r="B2" s="60" t="s">
        <v>26</v>
      </c>
      <c r="C2" s="60"/>
      <c r="D2" s="60"/>
      <c r="E2" s="60"/>
    </row>
    <row r="3" spans="2:18" ht="39" customHeight="1" x14ac:dyDescent="0.55000000000000004">
      <c r="B3" s="36" t="s">
        <v>37</v>
      </c>
      <c r="C3" s="59" t="s">
        <v>61</v>
      </c>
      <c r="D3" s="59"/>
      <c r="E3" s="59"/>
      <c r="H3" s="64" t="s">
        <v>12</v>
      </c>
      <c r="I3" s="65"/>
      <c r="J3" s="55">
        <f>C7/C6</f>
        <v>1013078.162771958</v>
      </c>
      <c r="K3" s="55"/>
      <c r="L3" s="55"/>
      <c r="M3" s="56"/>
      <c r="O3" s="46">
        <f>J3/C5</f>
        <v>44046.876642259049</v>
      </c>
      <c r="P3" s="47"/>
      <c r="Q3" s="34" t="s">
        <v>34</v>
      </c>
      <c r="R3" s="35"/>
    </row>
    <row r="4" spans="2:18" ht="39" customHeight="1" x14ac:dyDescent="0.3">
      <c r="B4" s="5" t="s">
        <v>11</v>
      </c>
      <c r="C4" s="15">
        <v>996000</v>
      </c>
      <c r="D4" s="4" t="s">
        <v>16</v>
      </c>
      <c r="E4" s="3"/>
    </row>
    <row r="5" spans="2:18" ht="39" customHeight="1" x14ac:dyDescent="0.55000000000000004">
      <c r="B5" s="5" t="s">
        <v>27</v>
      </c>
      <c r="C5" s="16">
        <v>23</v>
      </c>
      <c r="D5" s="3"/>
      <c r="E5" s="3"/>
      <c r="H5" s="66" t="s">
        <v>21</v>
      </c>
      <c r="I5" s="65"/>
      <c r="J5" s="57">
        <v>996000</v>
      </c>
      <c r="K5" s="57"/>
      <c r="L5" s="57"/>
      <c r="M5" s="58"/>
      <c r="O5" s="46">
        <f>J5/$C5</f>
        <v>43304.34782608696</v>
      </c>
      <c r="P5" s="47"/>
      <c r="Q5" s="34" t="s">
        <v>34</v>
      </c>
      <c r="R5" s="35"/>
    </row>
    <row r="6" spans="2:18" ht="33" customHeight="1" x14ac:dyDescent="0.3">
      <c r="B6" s="6" t="s">
        <v>0</v>
      </c>
      <c r="C6" s="17">
        <v>0.1241</v>
      </c>
      <c r="D6" s="11">
        <v>5</v>
      </c>
      <c r="E6" s="11"/>
      <c r="F6" s="7"/>
      <c r="H6" s="44"/>
      <c r="O6" s="31"/>
    </row>
    <row r="7" spans="2:18" ht="39" customHeight="1" x14ac:dyDescent="0.55000000000000004">
      <c r="B7" s="2" t="s">
        <v>28</v>
      </c>
      <c r="C7" s="61">
        <v>125723</v>
      </c>
      <c r="D7" s="61"/>
      <c r="E7" s="3"/>
      <c r="H7" s="69" t="s">
        <v>22</v>
      </c>
      <c r="I7" s="65"/>
      <c r="J7" s="70">
        <f>J5+C13+C14</f>
        <v>1212307.8162771957</v>
      </c>
      <c r="K7" s="70"/>
      <c r="L7" s="70"/>
      <c r="M7" s="71"/>
      <c r="O7" s="46">
        <f>J7/$C$5</f>
        <v>52709.035490312854</v>
      </c>
      <c r="P7" s="47"/>
      <c r="Q7" s="34" t="s">
        <v>34</v>
      </c>
      <c r="R7" s="35"/>
    </row>
    <row r="8" spans="2:18" ht="30" customHeight="1" x14ac:dyDescent="0.3">
      <c r="B8" s="2" t="s">
        <v>29</v>
      </c>
      <c r="C8" s="62">
        <f>(C7*E8)+C7</f>
        <v>138295.29999999999</v>
      </c>
      <c r="D8" s="62"/>
      <c r="E8" s="18">
        <v>0.1</v>
      </c>
    </row>
    <row r="9" spans="2:18" ht="46" customHeight="1" x14ac:dyDescent="0.55000000000000004">
      <c r="B9" s="8" t="s">
        <v>30</v>
      </c>
      <c r="C9" s="63"/>
      <c r="D9" s="63"/>
      <c r="E9" s="3"/>
      <c r="H9" s="64" t="s">
        <v>23</v>
      </c>
      <c r="I9" s="65"/>
      <c r="J9" s="72">
        <f>J5-(J5*10%)</f>
        <v>896400</v>
      </c>
      <c r="K9" s="72"/>
      <c r="L9" s="72"/>
      <c r="M9" s="73"/>
    </row>
    <row r="10" spans="2:18" ht="30" customHeight="1" thickBot="1" x14ac:dyDescent="0.3">
      <c r="B10" s="8" t="s">
        <v>14</v>
      </c>
      <c r="C10" s="53">
        <f>J7*E10</f>
        <v>848615.4713940369</v>
      </c>
      <c r="D10" s="54"/>
      <c r="E10" s="18">
        <v>0.7</v>
      </c>
    </row>
    <row r="11" spans="2:18" ht="26" customHeight="1" x14ac:dyDescent="0.35">
      <c r="B11" s="8" t="s">
        <v>13</v>
      </c>
      <c r="C11" s="53">
        <f>J7*E11</f>
        <v>363692.34488315874</v>
      </c>
      <c r="D11" s="54"/>
      <c r="E11" s="10">
        <f>100%-E10</f>
        <v>0.30000000000000004</v>
      </c>
      <c r="H11" s="74" t="s">
        <v>20</v>
      </c>
      <c r="I11" s="75"/>
      <c r="J11" s="78">
        <f>H18</f>
        <v>83135.294359387597</v>
      </c>
      <c r="K11" s="79"/>
      <c r="L11" s="79"/>
      <c r="M11" s="80"/>
    </row>
    <row r="12" spans="2:18" ht="26" customHeight="1" thickBot="1" x14ac:dyDescent="0.35">
      <c r="B12" s="2" t="s">
        <v>31</v>
      </c>
      <c r="C12" s="48"/>
      <c r="D12" s="48"/>
      <c r="E12" s="3"/>
      <c r="H12" s="76" t="s">
        <v>25</v>
      </c>
      <c r="I12" s="77"/>
      <c r="J12" s="81">
        <f>-F18</f>
        <v>-24313.875906526995</v>
      </c>
      <c r="K12" s="82"/>
      <c r="L12" s="82"/>
      <c r="M12" s="83"/>
    </row>
    <row r="13" spans="2:18" ht="35" customHeight="1" x14ac:dyDescent="0.4">
      <c r="B13" s="2" t="s">
        <v>17</v>
      </c>
      <c r="C13" s="50">
        <f>C5*E13</f>
        <v>115000</v>
      </c>
      <c r="D13" s="51"/>
      <c r="E13" s="19">
        <v>5000</v>
      </c>
      <c r="F13" s="4" t="s">
        <v>15</v>
      </c>
      <c r="G13" s="4"/>
      <c r="H13" s="84" t="s">
        <v>24</v>
      </c>
      <c r="I13" s="84"/>
      <c r="J13" s="85">
        <f>J11+J12</f>
        <v>58821.418452860598</v>
      </c>
      <c r="K13" s="85"/>
      <c r="L13" s="85"/>
      <c r="M13" s="85"/>
    </row>
    <row r="14" spans="2:18" ht="80" customHeight="1" x14ac:dyDescent="0.3">
      <c r="B14" s="2" t="s">
        <v>18</v>
      </c>
      <c r="C14" s="52">
        <f>J3*E14</f>
        <v>101307.81627719582</v>
      </c>
      <c r="D14" s="52"/>
      <c r="E14" s="18">
        <v>0.1</v>
      </c>
      <c r="F14" s="4"/>
      <c r="G14" s="4"/>
      <c r="L14" s="9"/>
      <c r="M14" s="9"/>
    </row>
    <row r="15" spans="2:18" ht="24" x14ac:dyDescent="0.3">
      <c r="B15" s="20" t="s">
        <v>32</v>
      </c>
      <c r="C15" s="49" t="s">
        <v>33</v>
      </c>
      <c r="D15" s="49"/>
      <c r="E15" s="7"/>
      <c r="F15" s="7"/>
      <c r="M15" s="9"/>
    </row>
    <row r="16" spans="2:18" ht="21" x14ac:dyDescent="0.25">
      <c r="B16" s="2"/>
      <c r="J16" t="s">
        <v>60</v>
      </c>
    </row>
    <row r="17" spans="2:21" ht="19" x14ac:dyDescent="0.25">
      <c r="B17" s="12" t="s">
        <v>1</v>
      </c>
      <c r="C17" s="28" t="s">
        <v>2</v>
      </c>
      <c r="D17" s="28" t="s">
        <v>3</v>
      </c>
      <c r="E17" s="28" t="s">
        <v>4</v>
      </c>
      <c r="F17" s="28" t="s">
        <v>5</v>
      </c>
      <c r="G17" s="28" t="s">
        <v>6</v>
      </c>
      <c r="H17" s="28" t="s">
        <v>7</v>
      </c>
      <c r="J17" s="9">
        <f>C4*C6</f>
        <v>123603.6</v>
      </c>
    </row>
    <row r="18" spans="2:21" ht="21" x14ac:dyDescent="0.25">
      <c r="B18" s="2" t="s">
        <v>8</v>
      </c>
      <c r="C18" s="21">
        <f>J3*D18</f>
        <v>303923.44883158745</v>
      </c>
      <c r="D18" s="22">
        <f>100%-(D20+D19)</f>
        <v>0.30000000000000004</v>
      </c>
      <c r="E18" s="18">
        <v>0.08</v>
      </c>
      <c r="F18" s="23">
        <f>C18*E18</f>
        <v>24313.875906526995</v>
      </c>
      <c r="G18" s="67">
        <f>F20+F19</f>
        <v>55160.005640612399</v>
      </c>
      <c r="H18" s="86">
        <f>C8-G18</f>
        <v>83135.294359387597</v>
      </c>
      <c r="I18" s="86"/>
      <c r="N18" s="32"/>
      <c r="P18" s="30"/>
    </row>
    <row r="19" spans="2:21" ht="21" x14ac:dyDescent="0.25">
      <c r="B19" s="2" t="s">
        <v>19</v>
      </c>
      <c r="C19" s="21">
        <f>J3*D19</f>
        <v>0</v>
      </c>
      <c r="D19" s="18">
        <v>0</v>
      </c>
      <c r="E19" s="18">
        <v>0</v>
      </c>
      <c r="F19" s="23">
        <f>C19*E19</f>
        <v>0</v>
      </c>
      <c r="G19" s="68"/>
      <c r="H19" s="86"/>
      <c r="I19" s="86"/>
      <c r="P19" s="30"/>
      <c r="Q19" s="31"/>
      <c r="T19" s="31"/>
    </row>
    <row r="20" spans="2:21" ht="21" x14ac:dyDescent="0.25">
      <c r="B20" s="2" t="s">
        <v>9</v>
      </c>
      <c r="C20" s="21">
        <f>C10</f>
        <v>848615.4713940369</v>
      </c>
      <c r="D20" s="22">
        <f>E10</f>
        <v>0.7</v>
      </c>
      <c r="E20" s="18">
        <v>6.5000000000000002E-2</v>
      </c>
      <c r="F20" s="23">
        <f>C20*E20</f>
        <v>55160.005640612399</v>
      </c>
      <c r="G20" s="68"/>
      <c r="H20" s="86"/>
      <c r="I20" s="86"/>
      <c r="P20" s="30"/>
      <c r="T20" s="31"/>
    </row>
    <row r="21" spans="2:21" ht="21" x14ac:dyDescent="0.25">
      <c r="B21" s="2" t="s">
        <v>10</v>
      </c>
      <c r="C21" s="24">
        <f>C7/F20</f>
        <v>2.2792419714227607</v>
      </c>
      <c r="D21" s="25"/>
      <c r="E21" s="1"/>
      <c r="F21" s="1"/>
      <c r="G21" s="1"/>
      <c r="H21" s="1"/>
      <c r="P21" s="31"/>
      <c r="Q21" s="32"/>
      <c r="T21" s="31"/>
      <c r="U21" s="33"/>
    </row>
    <row r="23" spans="2:21" x14ac:dyDescent="0.2">
      <c r="C23" s="9"/>
      <c r="H23" s="9"/>
      <c r="I23" s="9"/>
      <c r="S23" s="31"/>
    </row>
    <row r="24" spans="2:21" ht="19" x14ac:dyDescent="0.25">
      <c r="B24" s="4"/>
      <c r="C24" s="13"/>
      <c r="K24" s="9">
        <f>C4*C6</f>
        <v>123603.6</v>
      </c>
      <c r="M24" s="9">
        <f>K24/C6</f>
        <v>996000</v>
      </c>
    </row>
    <row r="25" spans="2:21" ht="24" x14ac:dyDescent="0.3">
      <c r="B25" s="26"/>
      <c r="C25" s="13"/>
    </row>
    <row r="26" spans="2:21" ht="19" x14ac:dyDescent="0.25">
      <c r="B26" s="27"/>
      <c r="C26" s="14"/>
      <c r="D26" s="9"/>
    </row>
    <row r="27" spans="2:21" x14ac:dyDescent="0.2">
      <c r="C27" s="9"/>
    </row>
    <row r="28" spans="2:21" x14ac:dyDescent="0.2">
      <c r="C28" s="9"/>
    </row>
    <row r="29" spans="2:21" x14ac:dyDescent="0.2">
      <c r="C29" s="9"/>
    </row>
  </sheetData>
  <mergeCells count="31">
    <mergeCell ref="G18:G20"/>
    <mergeCell ref="H7:I7"/>
    <mergeCell ref="J7:M7"/>
    <mergeCell ref="H9:I9"/>
    <mergeCell ref="J9:M9"/>
    <mergeCell ref="H11:I11"/>
    <mergeCell ref="H12:I12"/>
    <mergeCell ref="J11:M11"/>
    <mergeCell ref="J12:M12"/>
    <mergeCell ref="H13:I13"/>
    <mergeCell ref="J13:M13"/>
    <mergeCell ref="H18:I20"/>
    <mergeCell ref="C15:D15"/>
    <mergeCell ref="C13:D13"/>
    <mergeCell ref="C14:D14"/>
    <mergeCell ref="C11:D11"/>
    <mergeCell ref="J3:M3"/>
    <mergeCell ref="J5:M5"/>
    <mergeCell ref="C10:D10"/>
    <mergeCell ref="C3:E3"/>
    <mergeCell ref="C7:D7"/>
    <mergeCell ref="C8:D8"/>
    <mergeCell ref="C9:D9"/>
    <mergeCell ref="H3:I3"/>
    <mergeCell ref="H5:I5"/>
    <mergeCell ref="C1:L1"/>
    <mergeCell ref="O5:P5"/>
    <mergeCell ref="O3:P3"/>
    <mergeCell ref="O7:P7"/>
    <mergeCell ref="C12:D12"/>
    <mergeCell ref="B2:E2"/>
  </mergeCells>
  <conditionalFormatting sqref="C21">
    <cfRule type="cellIs" dxfId="3" priority="1" operator="lessThan">
      <formula>1.25</formula>
    </cfRule>
    <cfRule type="cellIs" dxfId="2" priority="2" operator="greaterThan">
      <formula>1.25</formula>
    </cfRule>
  </conditionalFormatting>
  <conditionalFormatting sqref="J13:M13">
    <cfRule type="cellIs" dxfId="1" priority="3" operator="lessThan">
      <formula>0</formula>
    </cfRule>
    <cfRule type="cellIs" dxfId="0" priority="4" operator="greaterThan">
      <formula>0</formula>
    </cfRule>
  </conditionalFormatting>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ED789-3263-C24B-A803-973231C71738}">
  <dimension ref="A1:K47"/>
  <sheetViews>
    <sheetView zoomScale="210" zoomScaleNormal="210" workbookViewId="0">
      <selection activeCell="F37" sqref="F37"/>
    </sheetView>
  </sheetViews>
  <sheetFormatPr baseColWidth="10" defaultRowHeight="15" x14ac:dyDescent="0.2"/>
  <cols>
    <col min="1" max="1" width="3.83203125" style="29" customWidth="1"/>
    <col min="2" max="2" width="3" style="29" customWidth="1"/>
    <col min="3" max="3" width="13.33203125" style="29" customWidth="1"/>
    <col min="4" max="4" width="5" style="29" customWidth="1"/>
    <col min="5" max="5" width="11.1640625" style="29" bestFit="1" customWidth="1"/>
    <col min="6" max="7" width="10.83203125" style="29"/>
    <col min="8" max="8" width="13.5" style="29" customWidth="1"/>
    <col min="9" max="16384" width="10.83203125" style="29"/>
  </cols>
  <sheetData>
    <row r="1" spans="1:11" x14ac:dyDescent="0.2">
      <c r="A1" s="88" t="s">
        <v>64</v>
      </c>
      <c r="B1" s="88"/>
      <c r="C1" s="88"/>
      <c r="D1" s="88"/>
      <c r="E1" s="88"/>
      <c r="F1" s="88"/>
      <c r="G1" s="88"/>
      <c r="H1" s="88"/>
      <c r="I1" s="88"/>
    </row>
    <row r="2" spans="1:11" x14ac:dyDescent="0.2">
      <c r="A2" s="88"/>
      <c r="B2" s="88"/>
      <c r="C2" s="88"/>
      <c r="D2" s="88"/>
      <c r="E2" s="88"/>
      <c r="F2" s="88"/>
      <c r="G2" s="88"/>
      <c r="H2" s="88"/>
      <c r="I2" s="88"/>
    </row>
    <row r="3" spans="1:11" x14ac:dyDescent="0.2">
      <c r="A3" s="88"/>
      <c r="B3" s="88"/>
      <c r="C3" s="88"/>
      <c r="D3" s="88"/>
      <c r="E3" s="88"/>
      <c r="F3" s="88"/>
      <c r="G3" s="88"/>
      <c r="H3" s="88"/>
      <c r="I3" s="88"/>
    </row>
    <row r="4" spans="1:11" ht="16" x14ac:dyDescent="0.2">
      <c r="A4" s="89" t="s">
        <v>35</v>
      </c>
      <c r="B4" s="89"/>
      <c r="C4" s="89"/>
      <c r="D4" s="89"/>
      <c r="E4" s="89"/>
      <c r="F4" s="89"/>
      <c r="G4" s="89"/>
      <c r="H4" s="89"/>
      <c r="I4" s="89"/>
    </row>
    <row r="5" spans="1:11" x14ac:dyDescent="0.2">
      <c r="B5" s="87">
        <f ca="1">TODAY()</f>
        <v>45299</v>
      </c>
      <c r="C5" s="87"/>
      <c r="D5" s="87"/>
      <c r="E5" s="87"/>
      <c r="F5" s="38"/>
      <c r="G5" s="38"/>
      <c r="H5" s="38"/>
      <c r="I5" s="38"/>
    </row>
    <row r="6" spans="1:11" x14ac:dyDescent="0.2">
      <c r="B6" s="38"/>
      <c r="C6" s="38"/>
      <c r="D6" s="38"/>
      <c r="E6" s="38"/>
      <c r="F6" s="38"/>
      <c r="G6" s="38"/>
      <c r="H6" s="38"/>
      <c r="I6" s="38"/>
    </row>
    <row r="7" spans="1:11" x14ac:dyDescent="0.2">
      <c r="B7" s="38" t="s">
        <v>36</v>
      </c>
      <c r="C7" s="93" t="str">
        <f>'Quick Analysis Tool'!C3</f>
        <v>Penn Tower</v>
      </c>
      <c r="D7" s="93"/>
      <c r="E7" s="93"/>
      <c r="F7" s="93"/>
      <c r="G7" s="38"/>
      <c r="H7" s="38"/>
      <c r="I7" s="38"/>
    </row>
    <row r="8" spans="1:11" ht="31" x14ac:dyDescent="0.3">
      <c r="B8" s="38"/>
      <c r="C8" s="38"/>
      <c r="D8" s="38"/>
      <c r="E8" s="38"/>
      <c r="F8" s="38"/>
      <c r="G8" s="38"/>
      <c r="H8" s="38"/>
      <c r="I8" s="38"/>
      <c r="K8" s="43"/>
    </row>
    <row r="9" spans="1:11" ht="16" customHeight="1" x14ac:dyDescent="0.2">
      <c r="B9" s="91" t="s">
        <v>63</v>
      </c>
      <c r="C9" s="91"/>
      <c r="D9" s="91"/>
      <c r="E9" s="91"/>
      <c r="F9" s="91"/>
      <c r="G9" s="91"/>
      <c r="H9" s="91"/>
      <c r="I9" s="91"/>
    </row>
    <row r="10" spans="1:11" ht="15" customHeight="1" x14ac:dyDescent="0.2">
      <c r="B10" s="91"/>
      <c r="C10" s="91"/>
      <c r="D10" s="91"/>
      <c r="E10" s="91"/>
      <c r="F10" s="91"/>
      <c r="G10" s="91"/>
      <c r="H10" s="91"/>
      <c r="I10" s="91"/>
    </row>
    <row r="11" spans="1:11" ht="15" customHeight="1" x14ac:dyDescent="0.2">
      <c r="B11" s="91"/>
      <c r="C11" s="91"/>
      <c r="D11" s="91"/>
      <c r="E11" s="91"/>
      <c r="F11" s="91"/>
      <c r="G11" s="91"/>
      <c r="H11" s="91"/>
      <c r="I11" s="91"/>
    </row>
    <row r="12" spans="1:11" ht="15" customHeight="1" x14ac:dyDescent="0.2">
      <c r="B12" s="91"/>
      <c r="C12" s="91"/>
      <c r="D12" s="91"/>
      <c r="E12" s="91"/>
      <c r="F12" s="91"/>
      <c r="G12" s="91"/>
      <c r="H12" s="91"/>
      <c r="I12" s="91"/>
    </row>
    <row r="13" spans="1:11" x14ac:dyDescent="0.2">
      <c r="B13" s="93" t="s">
        <v>38</v>
      </c>
      <c r="C13" s="93"/>
      <c r="D13" s="93"/>
      <c r="E13" s="96">
        <f>'Quick Analysis Tool'!J9</f>
        <v>896400</v>
      </c>
      <c r="F13" s="96"/>
      <c r="G13" s="40"/>
      <c r="H13" s="40"/>
      <c r="I13" s="40"/>
    </row>
    <row r="14" spans="1:11" x14ac:dyDescent="0.2">
      <c r="B14" s="39"/>
      <c r="C14" s="41"/>
      <c r="D14" s="41"/>
      <c r="E14" s="40"/>
      <c r="F14" s="40"/>
      <c r="G14" s="40"/>
      <c r="H14" s="40"/>
      <c r="I14" s="40"/>
    </row>
    <row r="15" spans="1:11" x14ac:dyDescent="0.2">
      <c r="B15" s="93" t="s">
        <v>39</v>
      </c>
      <c r="C15" s="93"/>
      <c r="D15" s="93"/>
      <c r="E15" s="40" t="s">
        <v>47</v>
      </c>
      <c r="F15" s="40"/>
      <c r="G15" s="40"/>
      <c r="H15" s="40"/>
      <c r="I15" s="40"/>
    </row>
    <row r="16" spans="1:11" x14ac:dyDescent="0.2">
      <c r="B16" s="39"/>
      <c r="C16" s="41"/>
      <c r="D16" s="41"/>
      <c r="E16" s="40"/>
      <c r="F16" s="40"/>
      <c r="G16" s="40"/>
      <c r="H16" s="40"/>
      <c r="I16" s="40"/>
    </row>
    <row r="17" spans="2:9" x14ac:dyDescent="0.2">
      <c r="B17" s="93" t="s">
        <v>40</v>
      </c>
      <c r="C17" s="93"/>
      <c r="D17" s="93"/>
      <c r="E17" s="42">
        <f>E13*1%</f>
        <v>8964</v>
      </c>
      <c r="F17" s="40"/>
      <c r="G17" s="40"/>
      <c r="H17" s="40"/>
      <c r="I17" s="40"/>
    </row>
    <row r="18" spans="2:9" x14ac:dyDescent="0.2">
      <c r="B18" s="39"/>
      <c r="C18" s="41"/>
      <c r="D18" s="41"/>
      <c r="E18" s="40"/>
      <c r="F18" s="40"/>
      <c r="G18" s="40"/>
      <c r="H18" s="40"/>
      <c r="I18" s="40"/>
    </row>
    <row r="19" spans="2:9" x14ac:dyDescent="0.2">
      <c r="B19" s="93" t="s">
        <v>41</v>
      </c>
      <c r="C19" s="93"/>
      <c r="D19" s="93"/>
      <c r="E19" s="40" t="s">
        <v>58</v>
      </c>
      <c r="F19" s="40"/>
      <c r="G19" s="40"/>
      <c r="H19" s="40"/>
      <c r="I19" s="40"/>
    </row>
    <row r="20" spans="2:9" x14ac:dyDescent="0.2">
      <c r="B20" s="39"/>
      <c r="C20" s="41"/>
      <c r="D20" s="41"/>
      <c r="E20" s="40"/>
      <c r="F20" s="40"/>
      <c r="G20" s="40"/>
      <c r="H20" s="40"/>
      <c r="I20" s="40"/>
    </row>
    <row r="21" spans="2:9" x14ac:dyDescent="0.2">
      <c r="B21" s="93" t="s">
        <v>42</v>
      </c>
      <c r="C21" s="93"/>
      <c r="D21" s="93"/>
      <c r="E21" s="40" t="s">
        <v>48</v>
      </c>
      <c r="F21" s="40"/>
      <c r="G21" s="40"/>
      <c r="H21" s="40"/>
      <c r="I21" s="40"/>
    </row>
    <row r="22" spans="2:9" x14ac:dyDescent="0.2">
      <c r="B22" s="39"/>
      <c r="C22" s="41"/>
      <c r="D22" s="41"/>
      <c r="E22" s="40"/>
      <c r="F22" s="40"/>
      <c r="G22" s="40"/>
      <c r="H22" s="40"/>
      <c r="I22" s="40"/>
    </row>
    <row r="23" spans="2:9" x14ac:dyDescent="0.2">
      <c r="B23" s="93" t="s">
        <v>43</v>
      </c>
      <c r="C23" s="93"/>
      <c r="D23" s="93"/>
      <c r="E23" s="40" t="s">
        <v>49</v>
      </c>
      <c r="F23" s="40"/>
      <c r="G23" s="40"/>
      <c r="H23" s="40"/>
      <c r="I23" s="40"/>
    </row>
    <row r="24" spans="2:9" x14ac:dyDescent="0.2">
      <c r="B24" s="39"/>
      <c r="C24" s="41"/>
      <c r="D24" s="41"/>
      <c r="E24" s="40"/>
      <c r="F24" s="40"/>
      <c r="G24" s="40"/>
      <c r="H24" s="40"/>
      <c r="I24" s="40"/>
    </row>
    <row r="25" spans="2:9" x14ac:dyDescent="0.2">
      <c r="B25" s="93" t="s">
        <v>44</v>
      </c>
      <c r="C25" s="93"/>
      <c r="D25" s="93"/>
      <c r="E25" s="92" t="s">
        <v>59</v>
      </c>
      <c r="F25" s="92"/>
      <c r="G25" s="92"/>
      <c r="H25" s="92"/>
      <c r="I25" s="92"/>
    </row>
    <row r="26" spans="2:9" x14ac:dyDescent="0.2">
      <c r="B26" s="93" t="s">
        <v>45</v>
      </c>
      <c r="C26" s="93"/>
      <c r="D26" s="93"/>
      <c r="E26" s="92"/>
      <c r="F26" s="92"/>
      <c r="G26" s="92"/>
      <c r="H26" s="92"/>
      <c r="I26" s="92"/>
    </row>
    <row r="27" spans="2:9" x14ac:dyDescent="0.2">
      <c r="B27" s="39"/>
      <c r="C27" s="41"/>
      <c r="D27" s="41"/>
      <c r="E27" s="92"/>
      <c r="F27" s="92"/>
      <c r="G27" s="92"/>
      <c r="H27" s="92"/>
      <c r="I27" s="92"/>
    </row>
    <row r="28" spans="2:9" x14ac:dyDescent="0.2">
      <c r="B28" s="93" t="s">
        <v>46</v>
      </c>
      <c r="C28" s="93"/>
      <c r="D28" s="93"/>
      <c r="E28" s="40" t="s">
        <v>50</v>
      </c>
      <c r="F28" s="40"/>
      <c r="G28" s="40"/>
      <c r="H28" s="40"/>
      <c r="I28" s="40"/>
    </row>
    <row r="29" spans="2:9" x14ac:dyDescent="0.2">
      <c r="B29" s="38"/>
      <c r="C29" s="38"/>
      <c r="D29" s="38"/>
      <c r="E29" s="38"/>
      <c r="F29" s="38"/>
      <c r="G29" s="38"/>
      <c r="H29" s="38"/>
      <c r="I29" s="38"/>
    </row>
    <row r="30" spans="2:9" x14ac:dyDescent="0.2">
      <c r="B30" s="38"/>
      <c r="C30" s="38"/>
      <c r="D30" s="38"/>
      <c r="E30" s="38"/>
      <c r="F30" s="38"/>
      <c r="G30" s="38"/>
      <c r="H30" s="38"/>
      <c r="I30" s="38"/>
    </row>
    <row r="31" spans="2:9" x14ac:dyDescent="0.2">
      <c r="B31" s="38"/>
      <c r="C31" s="38"/>
      <c r="D31" s="38"/>
      <c r="E31" s="38"/>
      <c r="F31" s="38"/>
      <c r="G31" s="38"/>
      <c r="H31" s="38"/>
      <c r="I31" s="38"/>
    </row>
    <row r="32" spans="2:9" x14ac:dyDescent="0.2">
      <c r="B32" s="92" t="s">
        <v>51</v>
      </c>
      <c r="C32" s="92"/>
      <c r="D32" s="92"/>
      <c r="E32" s="92"/>
      <c r="F32" s="92"/>
      <c r="G32" s="92"/>
      <c r="H32" s="92"/>
      <c r="I32" s="92"/>
    </row>
    <row r="33" spans="2:9" x14ac:dyDescent="0.2">
      <c r="B33" s="92"/>
      <c r="C33" s="92"/>
      <c r="D33" s="92"/>
      <c r="E33" s="92"/>
      <c r="F33" s="92"/>
      <c r="G33" s="92"/>
      <c r="H33" s="92"/>
      <c r="I33" s="92"/>
    </row>
    <row r="34" spans="2:9" x14ac:dyDescent="0.2">
      <c r="B34" s="92"/>
      <c r="C34" s="92"/>
      <c r="D34" s="92"/>
      <c r="E34" s="92"/>
      <c r="F34" s="92"/>
      <c r="G34" s="92"/>
      <c r="H34" s="92"/>
      <c r="I34" s="92"/>
    </row>
    <row r="35" spans="2:9" x14ac:dyDescent="0.2">
      <c r="B35" s="92"/>
      <c r="C35" s="92"/>
      <c r="D35" s="92"/>
      <c r="E35" s="92"/>
      <c r="F35" s="92"/>
      <c r="G35" s="92"/>
      <c r="H35" s="92"/>
      <c r="I35" s="92"/>
    </row>
    <row r="36" spans="2:9" ht="11" customHeight="1" x14ac:dyDescent="0.2">
      <c r="B36" s="92"/>
      <c r="C36" s="92"/>
      <c r="D36" s="92"/>
      <c r="E36" s="92"/>
      <c r="F36" s="92"/>
      <c r="G36" s="92"/>
      <c r="H36" s="92"/>
      <c r="I36" s="92"/>
    </row>
    <row r="38" spans="2:9" x14ac:dyDescent="0.2">
      <c r="B38" s="29" t="s">
        <v>52</v>
      </c>
    </row>
    <row r="39" spans="2:9" x14ac:dyDescent="0.2">
      <c r="B39" s="90" t="s">
        <v>64</v>
      </c>
      <c r="C39" s="90"/>
      <c r="D39" s="90"/>
      <c r="E39" s="29" t="s">
        <v>53</v>
      </c>
    </row>
    <row r="41" spans="2:9" x14ac:dyDescent="0.2">
      <c r="B41" s="37"/>
      <c r="C41" s="37"/>
      <c r="D41" s="37"/>
      <c r="E41" s="37"/>
      <c r="F41" s="37"/>
      <c r="H41" s="37"/>
      <c r="I41" s="37"/>
    </row>
    <row r="42" spans="2:9" x14ac:dyDescent="0.2">
      <c r="H42" s="94" t="s">
        <v>54</v>
      </c>
      <c r="I42" s="94"/>
    </row>
    <row r="43" spans="2:9" x14ac:dyDescent="0.2">
      <c r="B43" s="29" t="s">
        <v>55</v>
      </c>
    </row>
    <row r="45" spans="2:9" x14ac:dyDescent="0.2">
      <c r="B45" s="37"/>
      <c r="C45" s="37"/>
      <c r="D45" s="37"/>
      <c r="E45" s="37"/>
      <c r="F45" s="37"/>
      <c r="H45" s="37"/>
      <c r="I45" s="37"/>
    </row>
    <row r="46" spans="2:9" x14ac:dyDescent="0.2">
      <c r="B46" s="29" t="s">
        <v>56</v>
      </c>
      <c r="H46" s="95" t="s">
        <v>54</v>
      </c>
      <c r="I46" s="95"/>
    </row>
    <row r="47" spans="2:9" x14ac:dyDescent="0.2">
      <c r="B47" s="29" t="s">
        <v>57</v>
      </c>
    </row>
  </sheetData>
  <mergeCells count="20">
    <mergeCell ref="H42:I42"/>
    <mergeCell ref="H46:I46"/>
    <mergeCell ref="B13:D13"/>
    <mergeCell ref="B15:D15"/>
    <mergeCell ref="B19:D19"/>
    <mergeCell ref="B21:D21"/>
    <mergeCell ref="B23:D23"/>
    <mergeCell ref="B25:D25"/>
    <mergeCell ref="B26:D26"/>
    <mergeCell ref="B28:D28"/>
    <mergeCell ref="B17:D17"/>
    <mergeCell ref="E13:F13"/>
    <mergeCell ref="B5:E5"/>
    <mergeCell ref="A1:I3"/>
    <mergeCell ref="A4:I4"/>
    <mergeCell ref="B39:D39"/>
    <mergeCell ref="B9:I12"/>
    <mergeCell ref="E25:I27"/>
    <mergeCell ref="B32:I36"/>
    <mergeCell ref="C7:F7"/>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INSTRUCTIONS</vt:lpstr>
      <vt:lpstr>Quick Analysis Tool</vt:lpstr>
      <vt:lpstr>LOI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Roddrick</dc:creator>
  <cp:lastModifiedBy>Roddrick Jones</cp:lastModifiedBy>
  <cp:lastPrinted>2023-03-16T21:27:00Z</cp:lastPrinted>
  <dcterms:created xsi:type="dcterms:W3CDTF">2021-08-27T04:46:56Z</dcterms:created>
  <dcterms:modified xsi:type="dcterms:W3CDTF">2024-01-08T19:55:35Z</dcterms:modified>
</cp:coreProperties>
</file>